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855" windowWidth="13965" windowHeight="12630" activeTab="0"/>
  </bookViews>
  <sheets>
    <sheet name="Лист1" sheetId="1" r:id="rId1"/>
    <sheet name="Лист2" sheetId="2" r:id="rId2"/>
    <sheet name="Лист3" sheetId="3" r:id="rId3"/>
  </sheets>
  <definedNames>
    <definedName name="_xlnm.Print_Titles" localSheetId="0">'Лист1'!$5:$6</definedName>
    <definedName name="_xlnm.Print_Area" localSheetId="0">'Лист1'!$A$1:$G$270</definedName>
  </definedNames>
  <calcPr fullCalcOnLoad="1"/>
</workbook>
</file>

<file path=xl/sharedStrings.xml><?xml version="1.0" encoding="utf-8"?>
<sst xmlns="http://schemas.openxmlformats.org/spreadsheetml/2006/main" count="372" uniqueCount="298">
  <si>
    <t>Велась разработка предпроектной и проектной документации на мероприятия по повышению уровня обустройства автомобильных дорог федерального значения. Введено 14,785 км линий электроосвещения на автомобильной дороге М-3 "Украина" - от Москвы через Калугу, Брянск до границы с Украиной (на Киев), подъезд к г.Калуга на участке км 5+500 - км 12+000 г. Калуга, Калужская область. Осуществлялись работы на объектах: "Строительство надземного пешеходного перехода на км 6+150 (н.п. Аненки) автомобильной дороги М-3 "Украина" - от Москвы через Калугу, Брянск до границы с Украиной (на Киев), подъезд к г.Калуге, Калужская область"; "Строительство шумозащитных экранов на автомобильной дороге М-3 "Украина" - от Москвы через Калугу, Брянск до границы с Украиной (на Киев), подъезд к г. Калуге на участках км 5+250 - км 5+650, км 6+250 - км 6+850, км 10+200 - км 11+900, км 12+500 - км 12+900 (н.п. Аненки, н.п. Мстихино), Калужская область"; "Устройство искусственного электроосвещения на автомобильной дороге 1Р 132 Калуга - Тула - Михайлов - Рязань на участке км 3+260 - км 6+340 г. Калуга, п. Секиотово, Калужская область".</t>
  </si>
  <si>
    <t>Минздрав России</t>
  </si>
  <si>
    <t xml:space="preserve">Проведены работы по созданию и внедрению информационно-аналитической системы управления целевыми программами Калужской области, созданию электронного архива записей актов гражданского состояния, составленных в предыдущие годы и хранящиеся в настоящее время на бумажных носителях, разработана информационная система "Инвестиционный портал Калужской области".   </t>
  </si>
  <si>
    <t xml:space="preserve">По программам повышения квалификации обучены 344  государственных гражданских служащих области, по программам профессиональной переподготовки  завершили обучение и продолжают обучаться  46 человек, в том числе 5 обучаются по программам «МРА», «MBA». Для улучшения качества предоставляемых образовательных услуг введена практика заполнения слушателями анкет по итогам обучения.  На семинарах  обучено  210  государственных гражданских служащих области. С применением дистанционных методов обучены 3 сотрудника  органов исполнительной власти области по программе «Формирование плана – графика закупок по нормам Федерального Закона от 21.07.2005 №  94-ФЗ», 1 сотрудник по программе «Тайм – менеджмент. Основы управления временем», 41- по программе «Государственная политика Российской Федерации в сфере противодействия коррупции». На конкурсной основе формируется  кадровый резерв на замещение  должностей государственной гражданской службы. За 12 месяцев  состоялось 52  конкурса  на формирование кадрового резерва государственной гражданской службы области, в резерв кадров государственных гражданских служащих включены 268  человек. Проведена аттестация государственных гражданских служащих  в министерстве конкурентной политики и тарифов Калужской области, министерстве строительства и ЖКХ Калужской области, министерстве дорожного хозяйства Калужской области, министерстве здравоохранения Калужской области, Администрации Губернатора Калужской области, министерстве природных ресурсов, экологии и благоустройства Калужской области, министерстве спорта, туризма и молодежной политики области, министерстве труда, занятости и кадровой политики Калужской области, государственной жилищной инспекции Калужской области, инспекции государственного строительного надзора Калужской области.  Аттестацию прошли 232  человека. Состоялось 38 заседаний комиссий по соблюдению требований к служебному поведению и урегулированию конфликта интересов.
</t>
  </si>
  <si>
    <t>Министерство развития информационного общества и инноваций Калужской области</t>
  </si>
  <si>
    <t xml:space="preserve">Приобретены и смонтированы на транспортные средства ОИВ Калужской области и подведомственных им учреждений 120 абонентских терминалов ГЛОНАСС/GPS. Приобретены данные дистанционного зондирования Земли со спутника на  территории Калужской области, проведено обучение 3 специалистов по использованию программного комплекса ENVI для обработки и анализа данных дистанционного зондирования Земли, разработано программное обеспечение геоинформационного портала Калужской области для обеспечения доступа к картографическим материалам ОИВ, ОМСУ и населения Калужской области. Сформированы целевые подсистемы мониторинга сельскохозяйственной деятельности и объектов дорожного хозяйства Калужской области. Проведены работы по созданию тематических слоев цифровых пространственных данных «Инженерная инфраструктура районов Калужской области» точности М 1:10000 для 12 районов южной части Калужской области. Приобретена дополнительная лицензия на программное обеспечение телематического сервера BusinessSolution РК МТиЛ Калужской области  для  подключения неограниченного количества абонентских терминалов ГЛОНАСС к телематическому серверу регионального диспетчерского центра мониторинга транспорта и логистики Калужской области. Выполнены работы по созданию автоматизированной системы информирования пассажиров Калужской области. Проведено обучение 2 специалистов по работе с ПО «М2М-City-Bus». </t>
  </si>
  <si>
    <t xml:space="preserve">"Развитие системы обращения с отходами производства и потребления в Калужской области на 2012–2016 годы" </t>
  </si>
  <si>
    <t xml:space="preserve">Закуплены мусоросортировочное оборудование, металлические конструкции для ангара , забетонирована площадка, заканчивается проектирование и согласование проекта мусороперегрузочной  станции  для комплекса по переработке отходов производства и потребления и вторичных материальных ресурсов в промзоне Мишково г. Обнинска.  Предприятием ООО «ЭКО-ИНДУСТРИЯ» за счет собственных средств изготовлен опытный образец комплекса по сортировке, переработке и утилизации ТБО г. Калуги,построена и введена в эксплуатацию в мае 2012 года линия по переработке боя стекла с участком оптической сепарации стекла по цвету, производительность линии 2900 т/год,  спроектирована и построена линия по переработке и утилизации лакокрасочных растворителей (вводится в эксплуатацию в феврале 2013 года). Получено положительное заключение  экспертной  комиссии  государственной  экологической  экспертизы  проекта мусороперерабатывающий объект  с  участком компостирования  и размещения  неутилизируемых  отходов 4-5 класса  опасности в г.Сухиничи Калужской  области". Выполнен ремонт подъездных путей, укладка плит дорожных, подготовка первой рабочей карты к приёму ТБО,  укладка листа полимерного Обнинского полигона ТБО. Проведена рекультивация полигона древесных отходов в районе Секиотово по проекту «Рекультивация карьера в районе Секиотово, г. Калуга» (за три квартала было захоронено в качестве рекультиванта 51054,75  куб.м. древесных отходов, завезено грунта для пересыпки - 40078 куб.м.). Оборудовано 59 мест сбора ТБО по наземным технологиям; установлено 76 бункеров-накопителей; оборудовано 4 места сбора ТБО по технологии заглубленных контейнеров;  установлено 14 заглубленных емкостей;   периодичность обслуживания 1-7 раз в неделю; общий объем вывоза с организованных мест 73750 кубометров отходов.  </t>
  </si>
  <si>
    <t>"Капитальный ремонт образовательных учреждений Калужской области на 2012-2014 годы"</t>
  </si>
  <si>
    <t>За счет субсидии из федерального бюджета и средств муниципальныхбюджетов проведен капитальный ремонт в 6 муниципальных общеобразовательных учреждениях области.</t>
  </si>
  <si>
    <t>"Борьба с туберкулезом в Калужской области на 2012-2014 годы"</t>
  </si>
  <si>
    <t>Ведется капитальный ремонт зданий туберкулезной больницы в с. Восход Жуковского района с учетом современных санитарно - эпидемиологических требований и требований пожарной безопасности, в том числе: устройство плитки пола пищеблока корпуса № 1, устройство металлической кровли корпуса № 1, ремонт помещений пищеблока, восстановительно-строительные работы в корпусе № 1, капитальный ремонт кровли главного корпуса, капитальный ремонт лоджий главного корпуса, капитальный ремонт 4 этажа корпуса № 1 устройство 2х навесов корпуса № 1.</t>
  </si>
  <si>
    <t xml:space="preserve">"Улучшение условий и охраны труда в Калужской области (2012-2015 годы)" </t>
  </si>
  <si>
    <t>Министерство труда, занятости и кадровой политики Калужской области, Министерство по делам семьи, демографической и социальной политике Калужской области</t>
  </si>
  <si>
    <t xml:space="preserve">Проведен областной смотр - конкурс на лучшую организацию по созданию безопасных условий труда по отраслям экономики. Приняли участие в работе международного семинара - конференции «Гармонизация системы управления охраной труда в Российской Федерации и Республике Беларусь, проходившего в г. Пскове. Составлен и издан  ежегодный  «Информационный бюллетень охраны труда» - областного доклада о состоянии условий и охраны труда в Калужской области в количестве 100 экземпляров. Изготовлены баннеры, плакатов,  листовки, видеоролик по тематике «Охрана труда». 10 организаций области внесены в общероссийский Реестр организаций, оказывающих услуги по  проведению обучения вопросам   охране труда  руководителей и специалистов.  За  2012 год   обучение прошло   более  6,5 тысяч  руководителей  и специалистов организаций области, что на 40% больше предыдущего года. Обеспечено участие представителей министерства труда, занятости и кадровой политики Калужской области  в работе комиссий по расследованию 37 несчастных случаев, в 32 комиссиях организовано участие специалистов муниципальных районов и городских округов. Проведена аттестация рабочих мест по условиям труда в министерстве по делам семьи, демографической и социальной политике Калужской области.  </t>
  </si>
  <si>
    <t xml:space="preserve">"Развитие лесного хозяйства Калужской области на 2012-2016 годы" </t>
  </si>
  <si>
    <t>Проведено лесовосстановление: посадк сеянцев, саженцев, черенков с предварительной обработкой почвы на площади 1732,7 га, содействие естественному лесовосстановлению на площади 665,4 га, проведено комбинированное лесовосстановление на площади 49,1 га.  Проведен агротехнический уход за лесными культурами на площади 6501,6 га., дополнение лесных культур на площади 910 га, подготовлена почва под посадку лесных культур на площади 1457,3 га,  выполнено осветление и прочистка лесов на площади 3529,1 га. Произведен отвод лесосек на площади 9902,5 га.</t>
  </si>
  <si>
    <t xml:space="preserve">По объекту «Внутриплощадочные инженерные сети и транспортные коммуникации площадки № 1 технопарка «Обнинск» выполнены следующие объемы работ: внутриплощадочная ливневая канализация – на 50%; внутриплощадочная хозяйственно-бытовая канализация – 65%; наружные сети водопровода: выполнены земляные - 70%, завезены железобетонные кольца, трубы ПВХ, выполнены монтажные работы на 50%. Общестроительные работы, трансформаторные подстанции, смонтировано оборудование (2 подстанции) 10/04 кВ; прокладка трубопровода теплотрассы - 30%, работы по устройству полотна северной дороги - на 10%; работы по устройству полотна южной дороги - на 15%. Общий процент выполнения работ составил около 36%. По объекту «Внешний водопровод  площадки № 1 технопарка «Обнинск» выполнены следующие работы:  закончено проектирование рабочей документации по водоводу от водозабора Вашутино до отводов на площадку № 1 «Технопарка Обнинск» и НИЯУ МИФИ; выполнена рекультивация земель трассы водопровода, вырубка деревьев трассы водопровода и завезены полиэтиленовые трубы водопровода. Общий процент выполнения работ составил около 27%. По объекту «Здание бизнес-инкубатора на территории площадки №1 технопарка «Обнинск» Калужская обл., г. Обнинск, Студгородок 1.» выполнены следующие виды работ: закончены подготовительные работы, гидроизоляция и стяжка, выполнена бетонная труба под фундамент и кирпичная кладка подпорных стенок. Подготовлена презентация технопарка в к заседанию Межведомственной комиссии по координации деятельности по созданию, функционированию и развитию технопарков в сфере высоких технологий, которое состоялось на выставке «Связь-Экспокомм 2012».  Ведутся переговоры: 1) с ЗАО «Stack Data Network» по строительству дата-центра на площадке № 1 технопарка «Обнинск»; 2) по строительству Центра подготовки специалистов для фармацевтического кластера.
</t>
  </si>
  <si>
    <t xml:space="preserve">Завершено строительство здания пожарного депо на 4 машино-выезда в с. Перемышль, ул. Генерала Трубникова, 13. Приобретено оборудование  для газодымозащитной службы, пожарная автоцистерна АЦ-3,0-40. Проведен монтаж систем автоматической пожарной сигнализации в 4 учреждениях социального обслуживания, ГБУЗ КО «Калужская областная больница», ГБУЗ КО «Областная туберкулезная больница»,ГБУЗ КО  «Калужская областная станция переливания крови», ГБУЗ КО «Дом ребенка специализированный», ГБУЗ КО «Калужский областной медицинский центр «Резерв», ГБУЗ Калужской области среднего профессионального образования  Калужский базовый медицинский колледж, ГБУЗ КО «Калужская областная психиатрическая больница», ремонт электрооборудования в 3 учреждениях социального обслуживания,  заменена электропроводки в ГБУЗ КО «Калужский областной медицинский центр мобилизационных резервов «Резерв», монтаж блока речевого оповещения в ГБУЗ КО «Калужская областная больница»,  обеспечение работоспособности оборудования системы безопасности и связи в ГБУЗ КО «Калужская областная детская больница», огнезащитная обработка сгораемых конструкций, очистка дымоходов, ремонт источников противопожарного водоснабжения в 4 учреждениях социального обслуживания. Приобретено 16 огнетушителей.  </t>
  </si>
  <si>
    <t xml:space="preserve">Областные адресные Программы по переселению граждан из аварийного жилищного фонда 
</t>
  </si>
  <si>
    <t xml:space="preserve">В 2012 году переселены 134 жителя из 48 помещений, площадь расселенных помещений составила 1538 кв.м.
</t>
  </si>
  <si>
    <t>Региональные адресные программы по проведению капитального ремонта многоквартирных домов</t>
  </si>
  <si>
    <t>Проведен капитальный ремонт в 180 многоквартирных домах общей площадью 351,3 тыс. кв.м, расположенных на территории 15 муниципальных образований области. Условия проживания смогли улучшить 14,9 тыс. человек.</t>
  </si>
  <si>
    <t xml:space="preserve">Осуществлялось строительство учебно-лабораторного корпуса факультета естественных наук: в стадии завершения работы по внутренней отделке помещений всего корпуса; смонтированы инженерные коммуникации, пущено теплоснабжение по постоянной схеме; выполнена большая часть работ по вертикальной планировке и защите от заболоченности территории, уложены предусмотренные проектом бетонные дороги и площадки, частично сделаны тротуары и освещение. Процент технической готовности здания - 80,7%. </t>
  </si>
  <si>
    <t>ФГУП "ГНЦ РФ - Физико-энергетический институт им.А.И.Лейпунского", г.Обнинск, Филиал ФГУП "НИФХИ им. Л.Я. Карпова", г.Обнинск, ФГБОУ ВПО "Национальный исследовательский ядерный университет "МИФИ", филиал в г.Обнинске</t>
  </si>
  <si>
    <t>Выполнялись научно-исследовательские работы по различным направлениям, в том числе: научные исследования, направленные на сохранение и развитие кадрового потенциала государственного научно-технического сектора и адресного финансового обеспечения исследования и разработок, осуществляемых молодыми учеными, аспирантами и студентами как самостоятельно, так и под руководством ведущих ученых России.</t>
  </si>
  <si>
    <t>Министерство культуры Калужской области, Управление по делам архивов Калужской области</t>
  </si>
  <si>
    <t>За счет средств федерального бюджета осуществлялось строительство сети цифрового наземного телевизионного вещания Калужской области. За счет средств филиала РТРС "Калужский ОРТПЦ" были выполнены: оформление земельных участков; оплата услуг по технологическому присоединению к электрическим сетям и выполнение ТУ по присоединению; ремонтно-восстановительные работы на антенно-мачтовых сооружениях; обследование антенно-мачтовых сооружений.</t>
  </si>
  <si>
    <t>Средства федерального бюджета направлялись на техническое перевооружение комплекса больших физических стендов для моделирования реакторов на быстрых нейтронах и их топливных циклов, техническое перевооружение комплекса электростатических ускорителей.</t>
  </si>
  <si>
    <t>Техническое перевооружение (реконструкция) научно-исследовательских и производственных комплексов по разработке технологий для производства изделий из композиционных, керамических, стеклокерамических и органо-силикатных материалов (1 этап). Процент технической готовности - 22,8%.</t>
  </si>
  <si>
    <t>Филиал ФГУП "Научно-производственный центр автоматики и приборостроения имени академика Н.А.Пилюгина" - "Сосенский приборостроительный завод", г.Сосенский</t>
  </si>
  <si>
    <t>Реконструкция и техническое перевооружение цеха печатных плат: выполнены строительно-монтажные работы, осуществлялись приобретение и монтаж технологического и инженерного оборудования.</t>
  </si>
  <si>
    <t>Осуществлялось научно-аналитическое сопровождение работ по обеспечению ядерной безопасности (в рамках программы); проведены ревизия и дефектовка оборудования; осуществлялись работы по выводу из эксплуатации исследовательского реактора и критического стенда; осуществлялась реконструкция комплекса по обращению с радиоактивными отходами.</t>
  </si>
  <si>
    <t>ФГУП "ГНЦ РФ - Физико-энергетический институт им.А.И.Лейпунского, г.Обнинск, Филиал ФГУП "НИФХИ им. Л.Я. Карпова", г. Обнинск</t>
  </si>
  <si>
    <t>НИОКР, в том числе: разработка модульной комплексной системы глубокой очистки и обеззараживания природных вод на основе нового класса наноструктурных мембранных фильтрующих материалов и модифицированных природных сорбентов; разработка технологии производства сырья для получения радиофармакологических препаратов и другие.</t>
  </si>
  <si>
    <t>ОАО "Калужский завод телеграфной аппаратуры", г.Калуга, ОАО "Калугаприбор", г.Калуга</t>
  </si>
  <si>
    <t>"Развитие электронной компонентной базы и радиоэлектроники на 2008 - 2015 годы"</t>
  </si>
  <si>
    <t>Реконструкция и техническое перевооружение с целью создания контрактного производства электронных модулей.</t>
  </si>
  <si>
    <t>Проведены пуско-наладочные работы и введен в эксплуатацию  объект «Очистные сооружения Думиничского района пос. Новослободск». По объекту «Строительство водоснабжения в с. Березичи Козельского района Калужской области» выполнены работы по устройству фундаментов под водонапорную башню, приобретена конструкция водонапорной башни, 4 емкости объемом 25 куб.м, проложены трубы d=160мм- 1200 п.м.  По объекту: «Водоснабжение  д. Рыляки Юхновского район» выполнены работы по монтажу водонапорной башни, пожарных резервуаров V=27 м3 – 20 шт, пожарных резервуаров V=54 м3 – 6 шт, по укладке трубопроводов из полиэтиленовых труб d=100 - 1295 п.м, и диаметром 65 - 1192 п.м.  Осуществлялось софинансирование работ по капитальному ремонту объектов водопроводного хозяйства муниципальной формы собственности - отремонтировано более 80 км водопроводных сетей.</t>
  </si>
  <si>
    <t>"Долгосрочная государственная программа изучения недр и воспроизводства минерально-сырьевой базы России на основе баланса потребления и воспроизводства минерального сырья"</t>
  </si>
  <si>
    <t>Минприроды России, Роснедра</t>
  </si>
  <si>
    <t>Роскосмос, Минпромторг России</t>
  </si>
  <si>
    <t xml:space="preserve"> "Снижение рисков и смягчение последствий чрезвычайных ситуаций природного и техногенного характера в Российской Федерации до 2015 года"</t>
  </si>
  <si>
    <t xml:space="preserve">"Снижение рисков и смягчение последствий чрезвычайных ситуаций природного и техногенного характера в Российской Федерации до 2015 года"
</t>
  </si>
  <si>
    <t xml:space="preserve">Российская академия наук </t>
  </si>
  <si>
    <t>ФГБУН Геофизическая служба Российской академии наук, г.Обнинск</t>
  </si>
  <si>
    <t>Выполнялись проектные и изыскательские работы по объекту "Информационно-обрабатывающий сейсмологический центр".</t>
  </si>
  <si>
    <t>"Культура России"  (2012-2018 годы)</t>
  </si>
  <si>
    <t xml:space="preserve">"Развитие транспортной системы  России (2010-2015 годы)", подпрограмма "Автомобильные дороги" </t>
  </si>
  <si>
    <t xml:space="preserve">"Развитие внутреннего и въездного туризма в Российской Федерации (2011 - 2018 годы)"
</t>
  </si>
  <si>
    <t>"Жилище" (2011-2015 годы)</t>
  </si>
  <si>
    <t>"Чистая вода" на 2011 - 2017 годы"</t>
  </si>
  <si>
    <t>"Повышение безопасности дорожного движения в 2006-2012 годах"</t>
  </si>
  <si>
    <t>"Пожарная безопасность в Российской Федерации на период до 2012 года"</t>
  </si>
  <si>
    <t xml:space="preserve">"Развитие водохозяйственного комплекса Российской Федерации в 2012 - 2020 годах"
</t>
  </si>
  <si>
    <t>ФКУ "Управление автомобильной магистрали Москва-Бобруйск Федерального дорожного агенства", г.Калуга, ФКУ "Федеральное управление автомобильных дорог "Центральная Россия" Федерального дорожного агентства", г.Москва</t>
  </si>
  <si>
    <t xml:space="preserve"> Осуществлена закупка оборудования и проведены работы по функционированию системы электронного документооборота "Садко", оказанию государственных  и муниципальных услуг в электронном виде, защите  и шифрованию каналов связи. Закуплены программно-технические комплексы АРМ сотрудников органов исполнительной власти Калужской области, система перевода телефонных обращений граждан, серверное оборудование, специальное оборудование для центра обработки данных, для системы обнаружения атак, оборудование для системы видеоконференцсвязи, звуковое и презентационное оборудование. Произведена поставка, монтаж и ввод в эксплуатацию для ГКУ КО «МФЦ Малоярославецкого района» аппаратно-программного комплекса криптозащиты и шифрования канала связи с федеральной и региональной сетью Росреестра с применением ЭЦП. Завершена работа по переводу в электронный вид 15 первоочередных услуг. Проведены подготовительные работы для подготовки к выдаче в 2013 году универсальных электронных карт.  Проведены работы по проектированию и построению сегментов ВКИКС исполнительных органов государственной власти Калужской области в пяти муниципальных районах области (Жуковский, Перемышльский, Ферзиковский, Хвастовичский, Юхновский). Оказаны образовательные услуги по повышению уровня квалификации, профессиональной подготовки и  обучению работников органов государственной власти,  местного самоуправления, государственных и муниципальных учреждений в сфере использования информационно-коммуникационных технологий; оказаны услуги по организации и проведению обучения и развития кадрового потенциала работников министерства. Обучение прошли 150 человек. Проведено обучение населения основам компьютерной грамотности на территории Калуж-ской области. Сертификаты получили 1800 человек. Прведены работы по изготовлению и размещению видеоматериалов на сайте http://www.youtube.com/ (информирование, пропаганда для населения использования государственных услуг в электронном виде, из них популяризация интернет- ресурсов предоставления государственных услуг в электронном виде). </t>
  </si>
  <si>
    <t>Приобретены: 11 многофункциональных транспортных средств, бульдозер, 6 лесопатрульных пожарных комплексов, 30 ранцевых лесных огнетушителей, трактор колесный, трактор колесный с прицепом, трактор колесный с погрузчиком, 3 полуприцепа-тяжеловоза, лесопатрульный пожарный комплекс, два грузопассажирских автомобиля, плуг лесной и 5 ранцевых лесных огнетушителей, 3 автомобиля повышенной проходимости, проведена доплата за лесопатрульный пожарный комплекс. Очистка лесных насаждений от захламленности проведена на площади 290,8 га.  Создано 1591,9 км  минерализованных полос и противопожарных разрывов. Проведен уход за минерализованными полосами и противопожарными разрывами 4836,3 км. Отремонтировано 145,5 км дорог противопожарного назначения. Проведен профилактический контролируеммый отжиг сухой травы на площади 359 га., лесопатологическое обследование - на площади 4 038,8 га.  Проведена противопожарная пропаганда и благоустройство территории: обновлены старые аншлаги и панно, места отдыха, изготовлены новые, выпущены листовки, размещалась реклама на телевидении на противопожарную тематику.</t>
  </si>
  <si>
    <t>Мнистерство развития информационного общества и инноваций Калужской области, министерство экономического развития Калужской области, Управление записи актов гражданского состояния</t>
  </si>
  <si>
    <t xml:space="preserve"> "Государственная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</si>
  <si>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 xml:space="preserve">Выполнен I этап работ по строительству системы газоснабжения в индустриальном парке «Сосенский» (строительство участка газопровода высокого давления протяженностью 1325 м.), выполнены работы по инженерной подготовке промышленных площадок в индустриальных парках Калужской области, в том числе: на территории технопарка «Грабцево»: по проектированию и строительству автодороги на участке № 4; по электроснабжению участка № 4; по подключению к сетям водоснабжения и водоотведения;  на территории индустриального парка «Росва»: по строительству автомобильного подъезда «Восточный» с примыканием к автодороге «Вязьма-Калуга»; по строительству 2-х независимых линий электропередачи до границы площадки № 1; по подключению к сетям водоснабжения и водоотведения; на территории индустриального парка «Ворсино: по строительству наружных сетей во-допровода и канализации; по строительству сети дождевой канализации и выпуска в реку Истья Восточной площадки № 2.  Выдано 85 заключений, подтверждающих право инвесторов, реализующих на территории Калужской области инвестиционные проекты, на применение налоговых льгот, в том числе:  31 заключение на применение пониженной налоговой ставки по налогу на прибыль организаций;   54 заключения на применение налоговой льготы по налогу на имущество организаций, в соответствии с действующим региональным законодательством. </t>
  </si>
  <si>
    <t xml:space="preserve">За 2012 год подписано 24 инвестиционных соглашения с предполагаемым объемом инвестиций 35,7 млрд. рублей; общее количество рабочих мест, предполагаемых к созданию по заключенным соглашениям за 2012 год составит 3410;  открыто 4 новых предприятия; начали строительство 7 инвесторов; начат переговорный процесс с 28 потенциальными инвесторами. В течение 2012 года представители Калужской области участвовали в различных мероприятиях, направленных на представление инвестиционного и торгово-экономического потенциала Калужской области и формирование благоприятного имиджа региона, происходил регулярный обмен деловыми делегациями с другими субъектами Российской Федерации и зарубежными странами. По итогам прошедшего года в общей сложности в Калужской области было принято 36 делегаций из других регионов и зарубежных стран. Со стороны Калужской области было организовано 6 визитов в другие регионы России и за рубеж. Представители Калужской области приняли участие в 7-ми конференциях, 15-ти форумах на территории Российской Федерации и за рубежом. </t>
  </si>
  <si>
    <t xml:space="preserve">"Развитие промышленности строительных материалов и индустриального домостроения в Калужской области на период до 2020 года"
</t>
  </si>
  <si>
    <t>Ведется строительство 2-х заводов по производству цемента: ОАО «Лафарж Цемент» (пос. Ферзиково), ООО «Калужский цементный завод» (Думиничский район); осуществ-лось техническое перевооружение  действующих предприятий: ЗАО «Кировская Керами-ка», ЗАО «УграКерам», ООО «ДСК Грасс-Калуга» и др.</t>
  </si>
  <si>
    <t>За счет средств областного бюджета приобретено 2 комплекта технологического оборудования по производству мясных полуфабрикатов, 12 автолавок для обеспечения бесперебойной доставки товаров народного потребления в сельские населенные пункты. За счет средств потребительских обществ осуществляется сроительство свинарника, приобретено оборудования для производственных предприятий,  торговое оборудование,  оборудование для предприятий общественного питания, оборудование для организации передвижных пунктов общественного питания в местах наибольшего скопления туристов. Пртобретен магазин., строятся детские площадки. Ведется капитальный и текущий ремонт производственных предприятий,  магазинов, рынков, столовых.</t>
  </si>
  <si>
    <t>Министерство строительства и жилищно-коммунального хозяйства Калужской области, управление архитектуры и градостроительства Калужской области</t>
  </si>
  <si>
    <t>ООО «СберСтройИнвест» предоставлена субсидия на возмещение затрат на уплату процентов по кредитам, полученным в ЗАО «ОРБАНК», привлеченного на строительство арендного жилья: Калужская область, Боровский район, д.Кабицино, ул.Журовой, д.8, корп.1-10. Обеспечена деятельность Фонда поддержки строительства доступного жилья в Калужской области на реализацию инвестиционных проектов: мкр. Воротынская роща, пос. Воротынск Бабынинского района, «Швейцарская деревня» г. Калуга.</t>
  </si>
  <si>
    <t>п/п "Стимулирование программ развития жилищного строительства субъектов Российской Федерации"</t>
  </si>
  <si>
    <t>п/п "Поддержка ипотечного жилищного кредитования" на 2012-2015 годы"</t>
  </si>
  <si>
    <t>Министерство экономического развития Калужской области</t>
  </si>
  <si>
    <t xml:space="preserve">За 2012 год поступило 88 заявлений от сотрудников технопарков, изъявивших желание воспользоваться социальной льготой по возмещению части первоначального взноса по кредитам или займам на покупаемое или создаваемое (строящееся) жилье, в том числе по ипотечным жилищным кредитам. Из них 65 заявлений рассмотрены, по 62 – приняты положительные  решения.
</t>
  </si>
  <si>
    <t xml:space="preserve">Построено 13,4 км распределительных газовых сетей. Введено в эксплуатацию 11,75 км  водопроводных сетей, 3 водонапорные башни и 2 артезианских скважины..Предоставлены социальные выплаты на строительство (приобретение) жилья в сельской местности 77 сельским семьям, в том числе 46 молодым семьям и молодым специалистам. В 2012 году за счет социальных выплат в привлечением средств граждан  построено (приобретено) – 3626,5 кв.м жилья, в том числе молодыми семьями и молодыми специалистами – 1812,2 кв.м. 
</t>
  </si>
  <si>
    <t>В в 2012 году  введено в эксплуатацию три объекта газификации протяженностью 8,5 км, в том   числе: «Распределительные газопроводы в д. Жильково (3-я очередь строительства) Ульяновского района», «Газификация д. Озерское, д. Подборки ул. Старая  Деревня Козельского района», «Газовые сети с. Колодяссы Хвастовичского района, Калужской области» и введен в эксплуатацию объект «Строительство водопровода в д. Теребень Хвастовичского района Калужской области», протяженностью 9,4  км, что позволило обеспечить централизованным водоснабжением 169 домовладений, в которых приживает около 450 человек. Строительство 8,5 км газопроводов позволило подать газ в пять населенных пунктов, что создало условия для   газификации 100  домовладений, в которых проживает более 250  человек. За 2012 год в д. Жильково Ульяновского района газифицировано 12 домовладений, в которых проживает более 30 человек.</t>
  </si>
  <si>
    <t xml:space="preserve">Построено 4 котельные, проложено 277,22 км газовых сетей. Уровень газификации природным газом на 1 января 2013 года составил 80% в целом по области, в том числе 65% по селу.
</t>
  </si>
  <si>
    <t>Финансовые средства использованы на строительство и модернизацию котельных, реконструкцию центральных тепловых пунктов и тепловых сетей с применением современных технологий, оборудования и материалов, организацию систем индивидуального поквартирного теплоснабжения, приобретение оборудования и энергоэффективных светильников, на проведение энергетических обследований зданий в рамках государственного задания,  создание регионального обучающего центра энергетической эффективности. Субсидия из федерального бюдета поступила в октябре  2012 года. По результатам конкурсных процедур заключены контракты на сумму 30,22 млн. рублей, оплата будет произведена в 2013 году.</t>
  </si>
  <si>
    <t>Министерство строительства и жилищно-коммунального хозяйства Калужской области, министерство экономического развития Калужской области</t>
  </si>
  <si>
    <t xml:space="preserve">Согласно выделенным средствам   работы проводились на 45 объектах, в т.ч. за счет средств федерального бюджета – на 4;  областного бюджета – на 15; внебюджетных источников (средств недропользователей) – на 22. Завершены геологоразведочные работы только на  5-ти объектах, финансируемых из областного бюджета и по всем объектам, финансируемым недропользователями (22).  Утверждены запасы и оценены прогнозные ресурсы общераспространенных полезных ископаемых общей стоимостью 2070 млн. руб., в т.ч.:  за счет областного бюджета в Куйбышевском районе выявлены запасы ПГС в количестве 32,6 млн. м3; в Людиновском районе: известняков - более 61 млн. м3, трепела – 57 млн. м3, фосфоритов – более 10 млн. т. Общая стоимость выявленных запасов составила 1312 млн. руб. Стоимостная отдача на 1 рубль затрат составила 138 руб.; за счет средств недропользователей утверждены запасы строительных материалов в количестве более 61 млн. м3 общей стоимостью  758 млн. руб. Стоимостная отдача на 1 рубль затрат составила 157 рублей.  Также за счет недропользователей утверждены запасы цементного сырья в Думиничском районе – 223,4 млн. т стоимостью 4,5  млрд. руб. и пресных подземных вод питьевого качества на 9-ти водозаборах в количестве 9,998 тыс. м3/сут. Выявлены запасы питьевой воды в количестве 2,5 тыс. м3/сут, удовлетворяющие потребности населения п. Ферзиково. Общая стоимость разведанных и оцененных запасов и прогнозных ресурсов за счет всех источников финансирования в 2012 г. составила более 6,6 млрд. руб. Затраты, направленные на геологоразведочные работы по воспроизводству минерально-сырьевой базы твердых полезных ископаемых составили порядка 43,2 млн. руб. Стоимостная отдача на 1 рубль затрат, направленных на воспроизводство минерально-сырьевой базы, составила 154 рубля.
</t>
  </si>
  <si>
    <t xml:space="preserve">Получены материально-технические ресурсы: 10 передвижных комплексов видеофиксации нарушений ПДД «Крис-П», 7 единиц автомашин Лада «Приора», 5 комплектов оборудования для модернизации светофорных объектов, технический комплекс, предназначенный для функционирования многопараметрической информационно-аналитической системы прогнозирования и моделирования ситуаций в области обеспечения безопасности дорожного движения, обустроено 6800 п.м. пешеходных ограждений в г. Обнинске на сумму 8 806,856 тыс. рублей. За счет средств муниципальных бюджетов обустроены пешеходные переходоы, проведена реконструкция  асфальтного покрытия, тротуаров,м пешеходных дорожек, установка искусственных неровностей, искусственного освещения,  дорожных знаков, не относящихся к системе маршрутного ориентирования.
</t>
  </si>
  <si>
    <t>УМВД России по Калужской области</t>
  </si>
  <si>
    <t xml:space="preserve">Оказана социальная поддержка 187 сотрудникам Управления ФСКН России по Калужской области. Изготовлены буклеты "Начни день бодро!" в количестве 1000 шт. и листовки 2 видов "Рецепт здоровья", "Умей сказать "НЕТ!" по 1000 шт. Изготовлены плакаты 2 видов "Кого ты добавишь в друзья?", "СПИДно не знать!" по 1000 экз., буклеты "Только факты!" в количестве 1000 шт., памятки "Внимание родителям!" в количестве 3000 шт. Подготовлено к изданию методическое пособие для участников волонтерского движения по формированию у подростков негативного отношения к употреблению наркотикотических средств и психоактивных веществ (250 экз.), растиражированы на DVD дисках фильмы для подростков и молодежи, направленных на профилактику незаконного потребления наркотиков (500 шт.). Проведен  заочный этап фестиваля граффити «Молодежь за здоровый образ жизни!», в котором приняло участие 29 работ, в финал фестиваля прошли 10 лучших работ участников. приобретены медикаменты от ООО «Биомедсистем» для лечения наркотической , тест-полоски к экспресс анализатору на выявление наркотиков АМ – 2100.
</t>
  </si>
  <si>
    <t xml:space="preserve">Министерство здравоохранения Калужской области, министерство образования и науки Калужской области, министерство спорта, туризма и молодежной политики Калужской области, министерство по делам семьи, демографической и социальной политике Калужской области
</t>
  </si>
  <si>
    <t>"Развертывание системы обеспечения вызова экстренных оперативных служб по единому номеру "112" в Калужской области в 2012-2016 годах"</t>
  </si>
  <si>
    <t>министерство строительства и жилищно-коммунального хозяйства Калужской области, МЧС Росси по Калужской области</t>
  </si>
  <si>
    <t xml:space="preserve">Произведено техническое дооснащение единой диспетчерской дежурной службы 26 муниципальных образований области. </t>
  </si>
  <si>
    <t>Министерство по делам семьи, демографической и социальной политике Калужской област, Министерство спорта, туризма и молодежной политики Калужской области, Министерство образования и науки Калужской области</t>
  </si>
  <si>
    <t xml:space="preserve">Осуществлена закупка 43 единиц швейного оборудования для ФКУ «Исправительная колония №7» Управления Федеральной службы исполнения наказаний России по Калужской области для создания в центре трудовой адаптации дополнительных рабочих мест для осужденных женщин.  Для организации службы «Социальный патруль» закуплено и передано в учреждения социального обслуживания семьи и детей 10 микроавтобусов «ГАЗЕЛЬ», 5 ноутбуков, 15 фотоаппаратов, 5 видеокамер, 5 комплектов мультимедийного оборудования.7 гражданам предоставлено социальное пособие на первоочередные нужды до решения вопросов с жильем и трудоустройством, социальную реабилитацию в государственном учреждении социального обслуживания «Калужский областной социальный центр по оказанию помощи лицам без определенного места жительства» получили 140 человек, организовано обучение четырех групп лиц, отбывающих наказание в виде лишения свободы, по специальностям «оператор котельной», «повар», «оператор химводоочистки», обучение прошли 32 человека. Приобретен сервер для работы комплекса по учету лиц, освободившихся из мест лишения свободы и находящихся в ГКУ СО «Калужский областной социальный центр по оказанию помощи лицам без определенного места жительства».   В целях оказания содействия Управлению Министерства внутренних дел Российской Федерации по Калужской области приобретено 103 тыс. экземпляров памяток-листовок по профилактике фактов мошенничества в отношении граждан для последующей раздачи сотрудниками полиции населению. В декабре 2012 года было проведено обучение 104 специалистов системы профилактики безнадзорности и правонарушений по работе с несовершеннолетними, состоящими на учете в органах внутренних дел, комиссиях по делам несовершеннолетних и защите их прав, находящимися в социально опасном положении, отбывшими наказание за совершение преступления. </t>
  </si>
  <si>
    <t xml:space="preserve"> Проведен финальный этап фестиваля «Я вхожу в мир искусства» для молодежи, отбывающих наказание в исправительных учреждениях УФСИН России по Калужской области, профилактические мероприятия для  молодежи, отбывающих наказание в исправительных учреждениях УФСИН России по Калужской области в ФКУ КП № 6 УФСИН России по Калужской области и ФКУ ИК №2, издан сборник «Опыт работы органов и учреждений спорта, туризма и молодежной политики муниципальных районов и городских округов Калужской области по профилактике асоциальных явлений в молодежной среде» с вложенным DVD – диском в количестве 170 шт. Подведены итоги ежегодного конкурса социальной рекламы, направленного на формирование активной позиции граждан по предупреждению терроризма, экстремизма и других правонарушений в молодежной среде. Проведена ежегодная межколонийская Спартакиада среди осужденных учреждений УИС Калужской области по 6 видам спорта (гиревой спорт, армспорт, настольный теннис, баскетбол, волейбол, мини-футбол), массовый турнир по футболу среди дворовых команд «Кожаный мяч», открытые соревнования по картингу, мероприятия, посвященные Международному дню толерантности, конкурс программ и проектов образовательных учреждений по профилактике правонарушений среди подростков, областной Форум школьной молодёжи, посвящённый проблеме формирования установок толерантного сознания. Закуплены запасные части для ремонта картов для работы картклуба на базе областного бюджетного образовательного учреждения дополнительного образования детей «Областной центр научно-технического творчества учащихся». </t>
  </si>
  <si>
    <t>Проведены работы ро повышению уровня пожарной безопасности муниципальных образовательных учреждений в 19 районах области .Повышен уровень пожарной и антитеррористической безопасности в государственных образовательных учреждениях, подведомственных министерству образования и науки области, в ГКОУ "Азаровский детский дом-школа имени Попова В.Т",  ГКОУ "Кировский детский дом" ГКОУ "Малоярославецкий детский дом", ГКОУ "Детский дом № 3 г. Калуги"  осуществлено приобретение и монтаж современных систем автоматической пожарной сигнализации и систем оповещения при пожаре, устранены неисправности электросетей и электрооборудования, проведены работы по обеспечению освещенности территории, оборудованию входными дверями, выполненными из материалов, позволяющих обеспечить надежную защиту от несанкционированного проникновения посторонних лиц, приобретено и смонтирована система охранного видеонаблюдения. Осуществлен ремонт эвакуационных путей в учебном корпусе по адресу: ул. Кутузова, 26,  установка металлических противопожарных дверей и люков в учебных корпусах мединского колледжа, установка ограждения, арочного проема в ограждении.</t>
  </si>
  <si>
    <t>Минприроды России</t>
  </si>
  <si>
    <t>Закончены  работы по капитальному ремонту ГТС пруда на р. Серебрянка в г. Мещовске Калужской области. Выполнены земляные работы по строительству перемычки и начаты работы по устройству водосброса Кировского нижнего водохранилища. Разработана  проектная документация на строительство пруда на р. Велья у с. Красное Хвастовичского района,  на капитальный ремонт ГТС пруда на р. Вырка г. Калуги.  Определены территории Калужской области, подверженные негативному воздействию вод. Осуществлен сбор исходных данных относительно населенных пунктов области и численности их населения и составление перечня населенных пунктов с указанием численности населения и числа домовладений на затапливаемой территории. Уточнена протяженность береговой линии водных объектов, расположенных на территории Калужской области, в границах населенных пунктов. Проведены  работы по инвентаризации гидротехнических сооружений, расположенных на территории  10 муниципальных образований. Дана общая характеристика 30  поверхностных водных объектов в пределах Калужской области,  отобраны пробы в 40  створов наблюдения,  проведены химико-лабораторные исследования отобранных проб на содержание загрязняющих веществ в донных отложениях. Проведен мониторинг восьми ГТС находящихся в областной собственности в разрезе основных контролируемых показателей. Проведена расчистка русла реки р.р. Турея, Серебрянка и ручьев без названия в районе г. Мещовск Калужской областина протяжении 1,4 км. Проведена расчистка русла реки р. Брынь в районе г. Сухиничи Калужской области протяженностью 5 км. Выполнен 1 этап работы по разработке проектной документации на расчистку русла ручья и ложа пруда в д. Шишкино Тарусского района. Определены границы  водоохранных зон и прибрежных защитных полос р. Протвы в районе населенного пункта г. Боровск.</t>
  </si>
  <si>
    <t>Министерство лесного хозяйства Калужской области</t>
  </si>
  <si>
    <t xml:space="preserve">Выполнены работы по реконструкции мостового перехода через р. Серена  на автодороге "Козельск-Кудринская"-Бурнашево в Козельском районе, мостового перехода через р.Страдаловка на автодороге Московское большое кольцо - Лапшинка в Боровском районе, а/д Вязьма-Калуга, на участке с км 163+600 по км 164+000 (устройство освещения и тротуаров), землеустраительные работы при реконструкция автодороги "Москва-Киев"-Добрино-Аристово, на участке с км 0+040 по км 2+040 в Боровском районе. Начаты строительно-монтажные работы: монтаж мостового сооружения, устройство береговых опор, монтаж балок пролетных строений, устройство зем.полотна (6110м3), устройство щебеночного основания (3024 м2)  моста через р. Истья на а/д "Москва-Киев"-Добрино-Аристово в Боровском районе. Оплачены проектно-изыскательские работы по реконструкция а/д "Калуга-Медынь" с км 26+400 по км 26+800 в Дзержинском районе с устройством светофорного объекта и электроосвещения. Выполнены проектные работы и экспертиза реконструкции автодороги Мещовск-Кудринская в Мещовском районе с км 0+000 по км 1+370, строительства а/д "Окружная атодорога п.Ферзиково" в Ферзиковском районе, площадок под передвижные посты весового конороля на автодорогах общего пользования, автобусных остановок и разворотных плошадок на а/д общего пользования. После ремонта и капитального ремонта введено 197,028 км автодорог, восстановлено 11 автопавильонов и 5 светофорных объектов. Оплачены работы по содержанию 4 598,5 км автодорог и 19 176,4 пог. метров искусственных сооружений: по зимнему и  летнему содержанию (ямочный ремонт, механизированная очистка покрытия, окашивание травы, уборка мусора с элементов дороги, очистка автобусных остановок и контейнерных площадок, покраска автопавильонов, замена щитков и окраска стоек дорожных знаков). Кроме того оплачены работы по содержанию освещения, безопасности дорожного движения, оформлению права собственности Калужской области на а/дороги.  Введены после реконструкции а/д Торбеево-Сляднево-Верховье в Малоярославецком районе (1 этап) и а/д "Перемышль-Козельск"-Хохловка-Поляна в перемышльском районе (1 очередь). Выполнены проектные работы на реконструкцию автодорог: "Калуга-Медынь-п.Пятовский"-Акатово в Дзержинском районе, Сухиничи-Гусово и Сухиничи-Беликово в Сухиничском районе, "Таруса-Лопатина-Барятино-Роща"-Хлопово-Кольцово-Кулешово на уч. с км 0+000 по км 2+400 в Тарусском районе. Всего выполнено работ на сумму 3200,1 млн. рублей. Кредиторская задолженность 395,49 млн. рублей. </t>
  </si>
  <si>
    <t xml:space="preserve">Члены молодежного Правительства Калужской области приняли участие в рабе Площадки Молодежных Правительств Молодежного Международного Экономического форума (ПМП ММЭФ 2012) в рамках XV Петербургского Международного Экономического форума.Организованол проведение финальногоэтапа VII ежегодного открытого Конкурса Молодых Исполнителей 2012 года – Гала-концерт с участием победителей и призеров конкурса. Проведен VII открытый конкурс-фестиваль патриотической песни «Споемте, друзья!». На базе ГАУЗ КО «Калужский санаторий «Звездный» в рамках областного лагерного сбора актива школьников «Ровесник» состоялся очный этап областного конкурса вожатых загородных лагерей, лагерей актива и лагерей с дневным пребыванием детей «Впередсмотрящий».На  базе спортивно-оздоровительного лагеря "Искра" (с.Андреевское) прошел историчекий игровой лагерь - семинар "Калужская крепость". В 2012 году по инициативе участников Регионального конкурса лидеров и руководителей молодежных и детских общественных объединений Калужской области «Лидер XXI века» стартовал проект «Молодежная Лаборатория Социальных Инициатив», изготовлены значки с символикой проекта. Для выпускников губернаторских групп был проведен социально-психологический тренинг по эффективному трудоустройству. </t>
  </si>
  <si>
    <t xml:space="preserve">Приобретены пластиковые столы и стулья для проведения мероприятий ГБУ КО «ОМЦ», оборудование и инвентарь для материально-технического оснащения клубов по работе с молодежью по месту жительства, находящихся в ведении органов местного самоуправления на территории Калужской области. </t>
  </si>
  <si>
    <t xml:space="preserve">Прошел фестиваль команд  КВН Калужской областной студенческой лиги, кубок КВН Калужской областной лиги КВН, полуфинальные игры Калужской областной лиги КВН, финал Калужской лиги КВН,  финальные игры Чемпионата по игре «Что? Где? Когда?» среди учащихся и студентов Калужской области, финальный турнир Открытого чемпионата вузов России по интеллектуальным играм, турнир на звание «Лучший Знаток-интеллектуал Калужской области». Совместно с авторским агентством «Новые Социальные и Педагогические Технологии» проведен региональный этап всероссийского конкурса лидеров и руководителей детских и молодежных общественных объединений «Лидер XXI века». Представители Калужской области приняли участие в ХХ Всероссийском Фестивале «Российская студенческая весна» в г.Челябинск. Лидер Калужского регионального благотворительного фонда помощи детям, оставшимся без попечения родителей «Волонтеры – детям» приняла участие Международной конференции «Добровольчество – технология социальных отношений» во Дворце Наций – Отделении ООН в Женеве (Швейцария) и представила деятельность добровольцев Калужской области на Международной выставке, посвященной развитию добровольчества в мире. 103 представителя Калужской области были приглашены для участия в рабюоте 5 профильных смен  в рамках молодежного образовательного Форума «Селигер – 2012». Организовано проведение Второго Калужского областного молодежного образовательного форума «Высокие Берега» в Ферзиковском районе Калужской области (с. Кольцово).  Форум проходил в формате палаточного полевого лагеря с организованной инфраструктурой и питанием. Программа Форума включала в себя образовательную часть, в рамках которой состоялись лекции, семинары, интерактивные тренинги, мастер-классы, панельные дискуссии, деловые игры. По итогам Форума было разработано 40 проектов. </t>
  </si>
  <si>
    <t xml:space="preserve">Выплачены стипендии им. А. Ф. Иванова ( 2 стипендии в размере 1500 руб. и 2 стипендии в размере 1000 руб.) с целью развития системы образования Калужской области и поддержки инновационного движения педагогических работников и студентов, денежное поощрение лучшим учителям. Приобретен базовый пакет «Microsoft» (ПО) -  централизованное приобретение ПО позволило снизить расходы по сравнению с приобретением его образовательными учреждениями самостоятельно в 8 раз. Проведены: конкурс классных руководителей «Самый классный-классный»,  «Учитель года», конкурс педагогов дополнительного образования,  конкурс «Воспитатель года», конкурс «За нравственный подвиг учителя»,  конкурс «Молодой учитель года», конкурс «Лучшие школы Калужской области», областно конкурс «Лидер в образовании», областной этапа и организовано участие во Всероссийском конкурсе профессионального мастерства «Педагог-психолог России-2012»,  конкурса инновационных площадок в сфере образования . Организовано участие победителей областных конкурсов в  финале Всероссийского конкурса «Учитель года – 2012»,  Всероссийском конкурсе «Воспитатель года», очном этапе Всероссийского конкурса психолого-педагогических программ, Всероссийском конкурсе «Мой лучший урок». Организована деятельность стажировочной площадки  - реализуются прогграммы повышения квали-фикации (численность слушателей, обученных на базе стажировочной площадки  - 694), проведена региональная научно-практическая конференция «Реализация ФГОС в контексте приоритетных стратегий национального развития», региональный Родительский Форум «Школа, в которой учатся наши дети», изданы учебные учебно-методические и методические материалы,  презентационные и методические материалы, обобщающие опыт  образовательного партнерства школы и семьи по вопросам духовно-нравственного развития подрастающего поколения.
</t>
  </si>
  <si>
    <t xml:space="preserve">Приобретено оборудование для оснащения ресурсного центра в области машиностроения на базе ГАОУ СПО «Людиновский индустриальный техникум», ресурсного центра в области строительства на базе ГБОУ СПО «Коммунально-строительный техникум», ресурсного центра в области сельского хозяйства на базе ГБОУ СПО «Губернаторский аграрный колледж», для оснащения лаборатории радиоэлектроники на базе ГБОУ СПО «Калужский техникум электронных приборов». Произведена модернизация учебного оборудования в ГБОУ СПО «Калужский педагогический колледж», ГБОУ СПО «Колледж механизации и сервиса»  г. Жуков, ГБОУ СПО «Перемышльский техникум эксплуатации транспорта», ГАОУ НПО «Профессиональное училище №3» г. Калуга и приобретено компьютерное оборудование для ГБОУ НПО «Профессиональный лицей № 6» и ГБОУ СПО «Обнинский индустриальный техникум». 
</t>
  </si>
  <si>
    <t>Всего в 2012 году введено 2 642 новых дошкольных места (мощность функционирующих в области детских садов увеличена, в  т.ч. за счет ремонта и реконструкции зданий); обновлена материально- техническая база 31 дошкольного образовательного учреждения. С целью привлечения дополнительных средств принято участие в федеральном конкурсе по поддержке региональных программ развития дошкольного образования. По итогам федерального конкурса, проводимого Министерством образования и науки Российской Федерации, и в соответствии с распоряжением Правительства Российской Федерации от 24 сентября 2012 года № 1751-р  бюджету Калужской области в 2012 году предоставлена субсидия из  федерального бюджета на поддержку мероприятий Федеральной целевой программы развития образования на 2011 - 2015 годы в части модернизации регионально-муниципальных систем дошкольного образования.Использование муниципальными образованиями указанных средств позволило в 2012 году оборудовать дополнительно 879 мест в 17 районах области.</t>
  </si>
  <si>
    <t xml:space="preserve">ГБУК КО «Калужская областная научная библиотека  им. В.Г. Белинского» проведены работы по реставрации коллекции книжных памятников изданий XVIII, XIX вв. Приобретено компьютерное и лицензионное программное обеспечение для государствепнных библиотек. Осуществлена организация доступа к Электронной библиотеке Диссертаций Российской государственной библиотеки (г. Москва). Проведены: научно-практический семинар «Научное краеведение – перспективное направление культурно-просветительской деятельности библиотек Калужской области", творческая лаборатория «Библиотека. Православная литература. Духовно-нравственное воспитание детей и подростков», областной конкурс профессионального мастерства  библиотечных работников детских общедоступных муниципальных библиотек Калужской области в целях создания условий в детских общедоступных библиотеках области, способствующих приобретению экологических знаний детьми и подростками, областной театрализованный литературный праздник «Виват героям русских битв!», посвященный 200-летию Отечественной войны 1812 года и 1150-летию зарождения Российской государственности, Международный день детской книги, День поэзии, презентация летней программы чтения в читальном зале Калужской областной детской библиотеки, цикл мероприятий, приуроченных к Всемирному Дню слепого человека, в рамках проведения Общероссийского Дня библиотек:фестиваль книги, просветительско-библиотечная акция «Читать – это здорово» и подведены итоги  фотоконкурса «Книга в твоей жизни». Оказана государственная финансовая поддержка  комплектования книжных фондов библиотек муниципальных образований Калужской области, проведения мероприятий по подключению общедоступных библиотек Российской Федерации к сети Интернет и развитию системы библиотечного дела с учетом задачи расширения информационных технологий и оцифровки. 
</t>
  </si>
  <si>
    <t xml:space="preserve">Проведены: IV Всероссийский фестиваль – конкурс оркестров и ансамблей национальных инструментов народов России «Играй, рожок», XIV областной православный фестиваль народного творчества «Рождественская звезда», областной конкурс детского танца «Весенняя капель», областной конкурс новогодних программ культурно-досуговых учреждений «В старый Новый год», областной фестиваль-конкурс исполнителей народной песни «Поет село родное» (в рамках Всероссийского), концерт «Троицкая вечорка», в рамках цикла концертов «Творчество Калужского края»,  областной фестиваль фольклора «Калужские  карагоды» с участием фольклорных коллективов, отдельных исполнителей и мастеров традиционных ремесел Калужской области, областной фестиваль народного творчества «По старой, по дороге по Калужской….», в рамках праздника посвященного М. Цветаевой, областной фестиваль фольклора и народных ремесел «Хлудневский промысел» с участием фольклорных коллективов и мастеров традиционных ремесел Калужской области. Творческие самодеятельные коллективы и народные мастера Калужской области приняли участие в творческой программе XXXIV областного Пушкинского праздника. Для сбора материалов о бытовании народных промыслов, ремесел, самобытных праздников и обрядов, приобретения образцов хлудневской игрушки для фиксации типологии изделий уникального народного промысла проведена фольклорная экспедиция в Думиичский район. В рамках реализации проекта по популяризации народных промыслов «Традиционные крестьянские ремесла и промыслы. От поколения к поколению» организованы тематические передвижные выставки изделий народных ремесел Калужской области.
</t>
  </si>
  <si>
    <t>Выделены субсидии волейбольным клубам "Ока", "Обнинск", и футбольному клубу "Калуга". Осуществлены ежемесячные денежные выплаты студентам, обучающимся по очной и заочной форме обучения на бюджетной основе по специальностям в сфере физической культуры и спорта в образовательных учреждениях высшего профессионального образования, расположенных за пределами   Калужской области в рамках осуществления целевой контрактной подготовки. Проведен областной конкурс среди муниципальных образований на лучшее физкультурно-массовое мероприятие, проведен ежегодный областной смотр-конкурс «Мой двор  - самый спортивный», недели здоровья в Калужской области,  4 специализированных спортивных смены для спортсменов области.  Проведен конкурс «Мастер педагогического труда по внеучебным формам физкультурно-оздоровительной и спортивной работы». Приобретено программное обеспечение для формирования и ведения Реестра объектов спорта, расположенных на территории Калужской области.</t>
  </si>
  <si>
    <t xml:space="preserve">В целях удешевления школьного питания предоставлена субсидия из областного бюджета. Обучающиеся 1-11 классов 2 раза в неделю обеспечиваются молочными продуктами, 21867  детей из многодетных и малообеспеченных семей получают бесплатные завтраки, т.е. 26,2 % школьников области. В 2012 году при общеобразовательных учреждениях области организована работа на  211 учебно-опытных  и  105 хозяйственных участках, площадь которых составила   137, 66 гектара, школьниками области выращено 157 тонн картофеля, 111,2  тонны овощей,   21,9   тонн  фруктов, выращено 132384 шт. рассады. Сумма выращенной продукции составила   3 млн.152 тыс. рублей.  22  общеобразовательных учреждения   имеют  школьные  пчелопасеки,  на которых произведено  4,5  тонны мёда. Вся выращенная и произведённая сельскохозяйственная продукция используется на удешевление и витаминизацию школьного питания. За счёт средств местных бюджетов в  84   школах  области установлено современное  высокотехнологичное оборудование для приготовления пищи, в результате использования которого учащиеся стали получать горячее щадящее питание, приготовленное на пару. 
</t>
  </si>
  <si>
    <t xml:space="preserve">В 2012 году в оздоровительных учреждениях области и за ее пределами отдохнул 39 974 ребенка.  В лагерях дневного пребывания оздоровлено 14928 ребенка,в палаточных лагерях и многодневных походах- 427 детей. На базе государственных бюджетных учреждений социального обслуживания семьи и детей организован отдых 899 детей. Проведены специализированные профильные сменыв том числе для семей с детьми инвалидами.  В течение летнего периода на Черном и Азовском морях, в Ростовской области и Подмосковье в 2012 году оздоровлено 2500 детей. В целях развития и укрепления материально технической базы ГБУ КО «Центр «Витязь» отремонтирован пищеблок, установлено новое кухонное оборудование, проведен капитальный ремонт спальных корпусов в филиале ГАУ КО «Калужский областной центр организации детского и семейного отдыха «Развитие» ОРК «Ласточка», произведен ремонт водопровода в санатории «Спутник", капремонт 2 корпуса детского оздоровительного лагеря «Звездный». Проведены проектно-изыскательские работы базы отдыха «Кольцово». В целом в летний период 2012 года отдохнули и оздоровились в различных лагерях 68000 детей и подростков, из них, находящихся в трудной жизненной ситуации, - 38654 человека. В период всей оздоровительной кампании 2012 года в Калужской области оздоровлено и охвачено временной занятостью 88000 детей (92% детей от 7 до 17 лет) из них, находящихся в трудной жизненной ситуации, - 43116 детей (86 % детей от 7 до 17 лет). </t>
  </si>
  <si>
    <t>Проведено: областной фестиваль «Дети за здоровый образ жизни», конкурс летних загородных учреждений «Лагерь-мастер 2012»; областно конкурс программ профильных смен в сфере организации детского отдыха и оздоровления; ежегодная областная акция – выставка «Лето - 2012», курсы повышения квалификации для организаторов каникулярного отдыха детей и подростков  по теме «Современные подходы к организации и содержанию деятельности оздоровительного лагеря». На базе МБОУ ДОД «Детский оздоровительный образовательный (профильный) центр «Белка» г. Калуги  организована специализированная профильная экологическая экспедиция.</t>
  </si>
  <si>
    <t xml:space="preserve">Средства направлены на проведение областных социально-значимых мероприятий, пропаганду здорового образа жизни и семейных ценностей, поощрение многодетных семей за достойное воспитание детей, выплату социальных стипендий одаренным учащимся и юным спортсменам, оказание адресной материальной помощи семьям, оказавшимся в трудной жизненной ситуации (конкурс "Семья года", фестиваль творчества детей инвалидов "Лучики надежды",  конкурса на лучший журналистский материал "Семья и дети"и др.).    Перечислены социальные  выплаты 30 одаренным детям, 12 юным перспективным спортсменам. Оказана материальная помощь 39 семьям,  с несовершеннолетними детьми, находящимися в трудной жизненной ситуации, 13 семьям с детьми-инвалидами. Осуществлена единовременная выплата 26 многодетным родителям, награжденным дипломом и почетным знаком "Признательность".   Беременным женщинам предоставлялся автотранспорт для доставки в учреждения здравоохранения, социальной защиты населения, санаторно-курортные учреждения (при наличии путевки на лечение), другие пункты назначения (при острой необходимости). Организацованы поездки группы детей (300 человек) в г. Москву (Большой театр) в рамках Дня защиты детей. Приобретена компьютерная техника ГБУ КО "Доверие". </t>
  </si>
  <si>
    <t>В 2012 году 4516 несовершеннолетних граждан в возрасте от 14 до 18 лет трудоустроены в свободное от учебы время. Информационные услуги получили 52271 граждан и 3751 работодатель. Общественные работы исполняли 2551 человек. Трудоустроено 255 безработных граждан, испытывающих трудности в поиске работы, включая выпускников образовательных учреждений начального и среднего профессионального образования в возрасте от 18 до 20 лет, ищущих работу впервые. Государственная услуга по социальной адаптации оказана 999 безработным гражданам, по самозанятости - 328 безработным гражданам, по профессинальной ориентации - 16012 гражданам, в том числе 7014 безработным, по психологической поддержке - 265 безработным гражданам. К профессиональному обучению приступили 1277 безработных граждан, 90 женщин, находящихся в отпуске по уходу за ребенком. Оказано содействие в переезде в другую местность для трудоустройства 8 безработным гражданам. На начало 2012 года пособие по безработице получали 4270 человек. В течении 2012 года пособие назначено 9679 гражданам, поставленным на регистрационный учет по безработице. На конец года пособие по безработице получали 3244 человек. На начало 2012 года стипендию получали 26 человек. В отчетном периоде стипендия назначена 1270 клиентам, приступившим к обучению. На конец года стипендию получали 30 человек. Пенсию, назначенную досрочно по предложению органов службы занятости, получали 198 человек..</t>
  </si>
  <si>
    <t xml:space="preserve">Региональная программа по проведению дополнительных мероприятий в целях снижения напряженности на рынке труда в Калужской области в 2012 году </t>
  </si>
  <si>
    <t xml:space="preserve">В течение 2012 года центрами занятости населения заключены договоры с 87 организациями на трудоустройство 111 граждан (101,8 % от годового плана): 67 инвалидов, 32 многодетных родителя и  12 родителей, воспитывающих детей-инвалидов. 
</t>
  </si>
  <si>
    <t>Министерство по делам семьи, демографической и социальной политике Калужской области, министерство образования и науки Калужской области</t>
  </si>
  <si>
    <t xml:space="preserve">Приобретено 212  жилых помещений для лиц из числа детей-сирот и детей, оставшихся без попечения родителей. Произведены выплаты на личные нужды воспитанникам учреждений для детей-сирот.Оказана адресная материальная помощь 18 лицам из числа детей-сирот и детей, оставшихся без попечения родителей, наремонт жилых помещений - 12 лицам из числа детей-сирот и детей, оставшихся без попечения родителей. Оказана социальная поддержка в части осуществления ежемесячных денежных выплат опекунам (попечителям) на содержание детей-сирот и детей, оставшихся без попечения родителей (за исключением детей, обучающихся в федеральных и областных образовательных учреждениях), выплаты вознаграждения опекунам и попечителям (в том числе приемным родителям).  Проведен областной конкурс на лучший социальный проект среди негосударственных учреждений и общественных организаций, направленный на развитие семейного устройства детей-сирот и детей, оставшихся без попечения родителей. Выпущены  буклеты, изданы настенные и карманные календари на 2012 год, содержащие портреты детей, оставшихся без попечения родителей. В целях привлечения внимания жителей Калужской области к деятельности, направленной на развитие семейного устройства детей-сирот и детей, оставшихся без попечения родителей, осущетвлен выпуск брошюры "Я-родитель!", проведен областноой конкурс "Калужская область - территория любви к детям", создан и поддерживается работа специализированного сайта в сети Интернет, способствующего семейному устройству детей-сирот и детей, оставшихся без попечения родителей. В течение 2012 года в утренней программе "Легко" телекомпании НИКА ТВ 2 раза в неделю выходила тематическая рубрика "Когда ты придёшь?", сюжеты которой рассказывали о детях, оставшихся без попечения родителей (40 сюжетов). По итогам года 20 детей, о которых вышли сюжеты, были устроены в семьи. Проведена социальная фотовыставки "Счастье - это я!" о детях-сиротах и детях, оставшихся без попечения родителей. </t>
  </si>
  <si>
    <t xml:space="preserve">Приобретены средства технического обеспечения и расходные материалы для сопровождения Программы. Изготовлен видеоролик «Калужская область - для соотечественников». Проведены презентации региональной программы: в Республике Беларусь (г. Минск) 9-10 октября,  в Республике Таджикистан (г. Душанбе) 13-14 ноября. Оказана материальная помощь 17 участникам региональной программы. Выплачено единовременное пособие на обустройство 1413 участникам региональной программы. 
</t>
  </si>
  <si>
    <t>Министерство по делам семьи, демографической и социальной политике Калужской области, министерство труда, занятости и кадровой политики Калужской области, министерство здравоохранения Калужской области.</t>
  </si>
  <si>
    <t xml:space="preserve">Приобретено медицинское оборудования для оснащения отделений реанимации и интенсивной терапии в «Калужской областной детской больнице",  автомашина «Газель» для перевозки детей и социального обслуживания семей.   Организованы торжественные мероприятия, посвященные Международному дню семьи,  проведение областной акции «Мой папа самый лучший». Подготовлена  телевизионная передача, посвященная проблемам демографического развития региона, статьи в газету «Весть»,  «Комсомольская правда»  по вопросам демографической ситуации в Калужской области, мерам социальной поддержки семей с детьми. Изготовлена печатная продукция с информацией о демографическом развитии региона. Проведен «круглый стол» с представителями органов местного самоуправления по проблемам демографического развития региона, социологическое исследование демографических процессов и демографической структуры населения Калужской области. Изготовлены баннеры социальной рекламы, направленной на пропаганду здорового образа жизни и семейных ценностей «Они родились третьими», «Мой папа». ГБУ КО «Центр «Витязь».  Организовано обучение на курсах повышения профессиональной квалификации 29 соотечественников, прибывших в Калужскую область: по специальности «бухгалтер» – 21 человек, по специальности «сестринское дело» – 7 человек, по специальности «фармация» - 1 человек.
</t>
  </si>
  <si>
    <t xml:space="preserve">Оказана материальная помощь в связи с трудной жизненной ситуацией 254 неработающим пенсионерам. Предоставлена единовременная материальная помощь 260 неработающим пенсионерам, имеющим доход ниже величины прожиточного минимума на душу населения, установленной Правительством Калужской области. Оказана материальная помощь на газификацию домовладений  153 пенсионерам и инвалидам льготных категорий. Единовременная материальная помощь на частичное возмещение расходов на газификацию жилья предоставлена 4 неработающим пенсионерам. Проведен капитальный ремонт кровли жилого корпуса ГБУ КО «Новослабодский дом-интернат для престарелых и инвалидов», капитальный ремонт центрального отопления в жилом корпусе ГБУ КО «Тарусский дом-интернат для престарелых и инвалидов». ГБУ КО «Жиздринский психоневрологический интернат» приобретен автомобиль для организации мобильного социального обслуживания для оказания неотложных социальных услуг пожилым людям и инвалидам, проживающим в отдаленных населенных пунктах Жиздринского района.   </t>
  </si>
  <si>
    <t>Министерство по делам семьи, демографической и социальной политике Калужской области, министерство труда, занятости и кадровой политики Калужской области, министерство образования и науки Калужской области.</t>
  </si>
  <si>
    <t xml:space="preserve">Проведен обучающий адаптационный курс по программе «Доступная среда» для обучения инвалидов с нарушением опорно-двигательного аппарата технике «скандинавской ходьбы». Для воспитанников ГКОШИ КО «Лицей-интернат «Областной центр образования» приобретены лестничный (гусеничный) подъемник, кресло-коляска, рампа (пандус) для перемещения инвалидов в креслах-колясках; здания спального и школьного корпусов школы-интерната обустроены пандусными съездами.  Муниципальным районом «Город Людиново и Людиновский район» приобретен автомобиль для создания службы «Социальное такси» МКУ «Людиновский центр социального обслуживания граждан пожилого возраста и инвалидов». Оказаны услуги по сопровождению субтитрированием в виде бегущей строки информационных программ ГТРК «Калуга». Проведены мероприятия по формированию в области 2-х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(ГКОШИ КО «Лицей-интернат «Областной центр образования и МБОУ «Средняя общеобразовательная школа № 7» г. Обнинска) - для воспитанников приобретено специальное, реабилитационное оборудование , лечебно-диагностическая аппаратура, компьютерное оборудование и программы для функционального лечения, учебные пособия. Произведена выплата финансовой помощи 4 безработным инвалидам из г. Обнинска, Барятинского и Юхновского районов Калужской области на организацию предпринимательской деятельности. В ООО «Калужское предприятие «Сигнал» (г. Калуга) на 25 рабочих местах, где заняты инвалиды, проведена аттестация рабочих мест по условиям труда. В ГБУ КО «Обнинский реабилитационный центр для детей и подростков с ограниченными возможностями «Доверие» в 2012 году обслужено 1308 детей и членов семей с детьми-инвалидами,  ГБУ КО «Калужский реабилитационный центр для детей и подростков с ограниченными возможностями «Доброта» - 1580 детей-инвалидов и членов их семей. </t>
  </si>
  <si>
    <t>За счет средств Фонда поддержки детей, находящихся в трудной жизненной ситуации, закуплены комплекты «Нумикон», программы компьютерной обработки тестирования, психолого-педагогическая диагностика познавательного развития детей раннего возраста, реабилитационное оборудование: костюмы «Фаэтон», ортопедические стулья «Медвежонок», вертикализаторы, сенсорные комнаты; приобретен программный комплекс шкал оценки развития детей раннего возраста, весы электронные для новорожденных с механическим ростомером, сухие бассейны, столы пеленальные, комплекты «Монтессори», манежи «классика», ноутбук; для организации служб ранней помощи приобретено 7 диагностических комплектов Н.Я. Семаго.</t>
  </si>
  <si>
    <t>Минрегион России, ФМС России</t>
  </si>
  <si>
    <t>Минтруда России</t>
  </si>
  <si>
    <t>Завершено строительство общеобразовательной школы на 132 учащихся в д. Теребень Хвастовичского района (введена в эксплуатацию)</t>
  </si>
  <si>
    <t>Министерство образования и науки Калужской области, министерство спорта, туризма и молодежной политики Калужской области,ми нист ерство лесного хозяйства Калужской области</t>
  </si>
  <si>
    <t>Состоялось первенство области по техническим и военно-прикладным видам спорта среди допризывников на базе детского оздоровительного лагеря "Ласточка" в рамках проведения областной лагерной смены "Если не я, то кто?". Проведена социально-паториотическая акция "День призывника в Калужской области" , Всероссийская молодежно-патриотическая акция "Георгиевская ленточка", ежегодный автопробег по местам боевой славы Калужской области, посвященный Дню Победы и 200-летию победы в Отечественной войне 1812 года по маршруту: Калуга-Полотняный Завод-Кондрово-Медынь-Ильинские рубежи-Малоярославец-Жуков-Калуга.  На базе Козельской краснознаменной гвардейской ракетной дивизии РВСН состоялись областные военно-спортивные игры: «Зарница-Орленок» среди учащихся общеобразовательных учреждений; «Стратегия-Поиск» среди обучающихся в образовательных учреждениях высшего профессионального образования и работающей молодежи; областная открытая военно-спортивная игра «Звезда»  среди  обучающихся в образовательных учреждениях среднего и начального профессио-нального образования с участием команд ЦФО РФ. Две поисковые экспедиций совместно с КООО ПО «Память»  проведены в Ульяновском районе. Перезахоронено  687 останков советских солдат. В городе воинской Славы – Козельске в Доме культуры Российской Армии состоялась встреча  молодежи с ветеранами.</t>
  </si>
  <si>
    <t xml:space="preserve">Проведен областной конкурс на лучшее исследование государственных символов Российской Федерации и символики Калужской области «Овеянные славою флаг наш и герб», который способствует  гражданско-патриотическому воспитанию детей и молодёжи; популяризации государственных символов Российской Федерации и символов Калужской области, областные семинары по патриотическому воспитанию: «Духовно – нравственное развитие и воспитание обучаю-щихся в системе дополнительного образования детей», «Состояние и перспективы этнокультурного образования в учреждениях дополнительного образования детей»; областная научно-практическая конференция «Актуальные проблемы патриотического воспитания в системе дополнительного образования детей», областной конкурс школьных сочинений на тему патриотизма, посвящённый празднованию 200-летия победы России в Отечественной войне 1812 года, региональный этап Всероссийского конкурса «Патриот России» на лучшее освещение в средствах массовой информации темы патриотического воспитания, смотр-конкурс музеев и комнат боевой славы образовательных учреждений, областные соревнования «Школа безопасности», областной полевой лагерь "Юный спасатель", областной полевой лагерь «Юный пожарный», областной полевой лагерь «Юный водник». Команды Калужской области приняли участие в межрегиональных соревнованиях  «Школа безопасности», в межрегиональном полевом лагере  «Юный спасатель», межрегиональные соревнования "Юный водник",ежегодный областной слет-конкура школьных лесничеств..  </t>
  </si>
  <si>
    <t xml:space="preserve">Организовано участи школьников Калужской области во Всероссийской олимпиаде школьников - приняли участие свыше 28500 детей на школьном уровне, свыше 11000 на муниципальном и более 1300 на региональном этапе проведения. До заключительного этапа дошли 41 учащийся 9-11 классов, заняв на нем 13 призовых мест. На всех этапах проведения всероссийской олимпиады школьников приняли участие  свыше 41 тысячи детей. Проведена XX областная научно-практическая конференция  «Молодость-науке» памяти А. Л. Чижевского, X региональный  космический фестиваль обучающихся и воспитанников образовательных учреждений области, который в 2012 г. был посвящен 1150-летию образованию государства Российского и 200-летию Отечественной войны 1812 года. Организован и проведен областной слет трудовых объединений школьников,  3-й областной конкурс детских печатных периодических изданий (в конкурсе приняли участие 25 образовательных учреждений  из 12 муниципальных образований). Очно-заочная школа для одаренных детей в рамках реализации образовательного проекта «Школьный спутник»  состоялась на базе МБОУДОД «Детский оздоровительно-образовательный (профильный) центр «Белка» города Калуги. </t>
  </si>
  <si>
    <t xml:space="preserve">Проведен региональный этап олимпиады по праву среди обучающихся 9-11-х классов общеобразовательных учреждений Калужской области, команда  школьников Калужской области приняла участие в заключительном этапе Всероссийской олимпиады школьников по праву в г. Нижний Новгород. Организованы семинары по теме «Правовое регулирование деятельности образовательных учреждений», областная научно-практическая конференция «Формирование правовой культуры людей с ограниченными возможностями», круглый стол на тему «Юридические клиники в системе оказания бесплатной юридической помощи. Проведен конкурс региональных мероприятий и программ правового образования молодежи, конкурс профессионального мастерства преподавателей правовых дисциплин учреждений профессионального образования, областной конкурс на лучший центр правовой информации, областной конкурс общедоступных библиотек  на лучшую  программу правового просвещения различных категорий населения области, конкурс веб-ресурсов, направленный на правовое просвещение населения, конкурс материалов, представленных в СМИ, по проблемам правовой культуры, правового просвещения и защите прав человека, социологические исследования уровня сформированности правовой культуры населения и тенденциях его изменения. В целях развития областных центров правовой информации приобретены: литература и электронные издания правовой тематики, компьютерное оборудование с лицензионной операционной системой, библиотечное оборудование, мебель, проведены ремонтные работы (замена дверей, линолеума, окон на энергосберегающие  с установкой откосов и подоконников, осветительных приборов, электрических розеток и выключателей, монтаж натяжных потолков,  работы по ремонту стен). На базе государственного казенного учреждения культуры Калужской области «Калужская областная детская библиотека» открыта областная школа правовой грамотности «Друзья Фемиды». Подготовлено 20  телепрограмм  на ФГУП "ВГТРК" ГТРК "Калуга" по проблемам правовой культуры. 
</t>
  </si>
  <si>
    <t>Министерство спорта, туризма и молодежной политики Калужской области, министерство образования и науки Калужской области, министерство экономического развития Калужской области</t>
  </si>
  <si>
    <t xml:space="preserve">Выплачены стипендиия победителям ежегодного конкурса "Студент года" за 2010/2011 учебный год (9 человек) и победителям конкурса за 2012/2013 учебный год (9 человек). Погашена задолженность 2010 года (4 человека) и 2011 года (48 человек), выплачены пособия 37 студентам социально-незащищенной категории за 2011/2012 учебный год и 956 студентам за 2012/2013 учебный год. Проведен конкурс молодых журналистов "Свой голос",  фестиваль социальной рекламы "Включайся!", областная ситуационная игра «Мы разные, но мы вместе!», туристский слет учреждений начального и среднего профессионального образования Калужской области «Молодежь за здоровый образ жизни!», областная конференция по добровольчеству «Важное дело»,  областной этап интеллектуально-ситуационной игры «Город – моя территория!», фестиваль самодеятельного творчества «Калужская студенческая весна». Изготовлены информационные материалы по развитию добровольческой деятельности на территории Калужской области, реализован добровольческий проект «Спешите делать добро!». Проведены семинары по волонтерскому движению, для командиров и бойцов студенческих оперативных отрядов Калужской области, обучающий семинар по вопросам деятельности органов студенческого самоуправления Калужской области «ФЕЙЕРВЕРК». Делегация Калужской области, в составе 7 человек, приняла участие в XII Всероссийской выставке научно-технического творчества молодежи "НТТМ-2012", в Слете студенческих отрядов Воронежской области. Проведена ярмарка вакансий рабочих мест для молодежных трудовых отрядов Калужской области. На базе отдыха «Лаврово-Песочня» состоялся лагерь учебы студенческого актива "ЛАСТИК", на базе культурно-образовательного туристического центра «Этномир» - Международный молодежный лагерь «Диалог». Организовано участие ансамбля танца «Кредо» в Международном фестивале искусств «Каталонская весна – 2012» в Испании.   </t>
  </si>
  <si>
    <t xml:space="preserve">Введено в эксплуатацию: спортивный комплекс в г. Обнинске по пр. Ленина", физкультурно-оздоровительный комплекс с универсальным спортивным залом и плавательным бассейном по адресу: г. Киров Калужской области, ул. Ленина,  спортивный центр с универсальным игровым залом в г. Бетлица, спортивный центр с универсальным игровым залом в г.Тарусе, спортивный центр с универсальным игровым залом в п. Ферзиково, спортивный центр с универсальным игровым залом в с. Износки. Осуществлена оплата проектно-сметной документации по строительству спортивного центра с универсальным игровым залом и тренировочной базой для волейбольного клуба ВСК "ОКА". Выполнены работы ремонту в ГАОУ  ДОД КО «ДЮСШ «Орленок», ГАОУ ДОД КО «ДЮСШ «Труд», ГАОУ ДОД КО «ДЮСШ «Анненки». Проводится ремонт спортивного комплекса «Спартак» ГОУ ДОД «ОКСЦ», административного корпуса ГБОУ ДОД КО «СДЮСШОР по конному спорту», спортивного комплекса ГБОУ ДОД  КО "ДЮСШ "Губерния", спортивного комплекса ГБОУ ДОД КО «СДЮСШОР по академической гребле» на Яченском водохранилище. Ведется реконструкция стадиона ГБОУ ДОД КО "ОСДЮСШОР "Юность" в г. Калуге (3 и 4 этапы) 2 этап строительства.  Подключены временный водопровод, электроснабжение, теплоснабжение спортивного центра с универсальным игровым залом в с. Барятино. Ведется строительство спортивного центра с универсальным игровым залом в г. Мещовске. Выполнены работы по подключению временного водоснабжения, устройству временных дорог, бетонной подготовки, гидроизоляции и утеплению стен цокольного этажа спортивного центра с универсальным игровым залом и плавательным бассейном в г. Сухиничи. Осуществлена укладка искусственных покрытий на 15 спортивных площадках с размерами 30x60 м и 20x40 м. Проводится работа по обеспечению подведомственных учреждений спортинвентарем, а также для организации физкультурно - массовой и спортивной работы с населением по месту жительства в муниципальных образованиях Калужской области. Приобретены три лошади для ГБОУ ДОД КО «СДЮСШОР по конному спорту», специализированный транспорт для ГАОУ ДОД КО «ДЮСШ «Анненки" , ГАОУ ДОД КО «ДЮСШ «Орленок», тренажер гросса для бассейна, мобильный гусенечный, лесничный подъемник для бассейна.  </t>
  </si>
  <si>
    <t>в том числе:</t>
  </si>
  <si>
    <t>"Развитие государственной гражданской службы Калужской области на 2009-2013 годы"</t>
  </si>
  <si>
    <t>"Семья и дети (2009-2013 годы)"</t>
  </si>
  <si>
    <t>"Развитие общедоступных библиотек Калужской области на 2010-2015 годы"</t>
  </si>
  <si>
    <t>"Поддержка традиционной народной культуры Калужской области на 2010-2015 годы"</t>
  </si>
  <si>
    <t xml:space="preserve">Министерство сельского хозяйства Калужской области </t>
  </si>
  <si>
    <t>Министерство экономического развития Калужской  области</t>
  </si>
  <si>
    <t>Министерство строительства и жилищно-коммунального хозяйства Калужской области</t>
  </si>
  <si>
    <t>Министерство культуры Калужской области</t>
  </si>
  <si>
    <t>Министерство образования и науки Калужской области</t>
  </si>
  <si>
    <t>Министерство по делам семьи, демографической и социальной политике Калужской области, министерство образования и науки Калужской области, министерство здравоохранения Калужской области, министерство спорта, туризма и молодежной политики Калужской области</t>
  </si>
  <si>
    <t>Министерство по делам семьи, демографической и социальной политике Калужской области</t>
  </si>
  <si>
    <t>Министерство труда, занятости и кадровой политики Калужской области</t>
  </si>
  <si>
    <t xml:space="preserve"> Министерство  труда, занятости и кадровой политики Калужской области</t>
  </si>
  <si>
    <t>Министерство сельского хозяйства Калужской области</t>
  </si>
  <si>
    <t>Министерство спорта, туризма и молодежной политики Калужской области</t>
  </si>
  <si>
    <t>"Организация отдыха и оздоровления детей и подростков Калужской области в 2010-2015 годах"</t>
  </si>
  <si>
    <t xml:space="preserve">"Комплексные меры противодействия злоупотреблению наркотиками и их незаконному обороту на 2010-2014 годы" </t>
  </si>
  <si>
    <t>"Комплексная программа профилактики правонарушений в Калужской области (2010-2012 гг.)"</t>
  </si>
  <si>
    <t>"Поддержка одаренных детей Калужской области и их наствников на 2010-2015 годы"</t>
  </si>
  <si>
    <t xml:space="preserve">"Молодежь Калужской области (2010-2015 годы)" </t>
  </si>
  <si>
    <t>"Совершенствование и развитие сети автомобильных дорог Калужской области на период 2010-2017 годов и на перспективу до 2020 года"</t>
  </si>
  <si>
    <t xml:space="preserve">"Развитие сельского хозяйства и рынков сельскохозяйственной продукции в Калужской области на  2008-2012 годы" направление "Восстановление и повышение плодородия почв земель сельскохозяйственного назначения"
</t>
  </si>
  <si>
    <t xml:space="preserve">"Ядерные энерготехнологии нового поколения на период 2010-2015 годы и на перспективу до 2020 года" </t>
  </si>
  <si>
    <t>ФГУП "ГНЦ РФ - Физико-энергетический институт им.А.И.Лейпунского, г.Обнинск</t>
  </si>
  <si>
    <t>"Повышение безопасности дорожного движения в   2007-2012 годах"</t>
  </si>
  <si>
    <t>Национальная оборона, безопасность и правоохранительная деятельность</t>
  </si>
  <si>
    <t>"Развитие оборонно-промышленного комплекса Российской Федерации на 2007-2010 годы и на период до 2015 года"</t>
  </si>
  <si>
    <t>"Пожарная безопасность в Калужской области на   2008-2012 годы"</t>
  </si>
  <si>
    <t xml:space="preserve">Общегосударственные вопросы </t>
  </si>
  <si>
    <t>Социальная политика</t>
  </si>
  <si>
    <t>Национальная экономика</t>
  </si>
  <si>
    <t>Жилищно-коммунальное хозяйство</t>
  </si>
  <si>
    <t>Охрана окружающей среды</t>
  </si>
  <si>
    <t>всего</t>
  </si>
  <si>
    <t>ИТОГО</t>
  </si>
  <si>
    <t>3.Образование</t>
  </si>
  <si>
    <t>Здравоохранение и спорт</t>
  </si>
  <si>
    <t xml:space="preserve">Культура </t>
  </si>
  <si>
    <t>Образование</t>
  </si>
  <si>
    <t>п/п "Вирусные гепатиты"</t>
  </si>
  <si>
    <t xml:space="preserve">Областной бюджет </t>
  </si>
  <si>
    <t xml:space="preserve">п/п "Выполнение государственных обязательств по обеспечению жильем категорий граждан, установленных федеральным законодательством" </t>
  </si>
  <si>
    <t xml:space="preserve"> </t>
  </si>
  <si>
    <t>Национальная безопасность и правоохранительная деятельность</t>
  </si>
  <si>
    <t xml:space="preserve"> Общегосударственные вопросы </t>
  </si>
  <si>
    <t>"Развитие сельского хозяйства и рынков сельскохозяйственной продукции в Калужской области на  2008-2012 годы"</t>
  </si>
  <si>
    <t>Роскосмос</t>
  </si>
  <si>
    <t>Федеральный бюджет</t>
  </si>
  <si>
    <t>Бюджеты МО</t>
  </si>
  <si>
    <t>Внебюджетные источники</t>
  </si>
  <si>
    <t>Минкультуры России</t>
  </si>
  <si>
    <t>Минпромторг России</t>
  </si>
  <si>
    <t>Минрегион России</t>
  </si>
  <si>
    <t>Администрация Губернатора Калужской области</t>
  </si>
  <si>
    <t>"Развитие физической культуры и спорта в Российской Федерации на 2006-2015 годы"</t>
  </si>
  <si>
    <t>Приложение № 1</t>
  </si>
  <si>
    <t xml:space="preserve">"Расширение сети газопроводов и строительство объектов газификации на территории Калужской области на 2007-2016 годы (газификация Калужской области на 2007-2016 годы)"  </t>
  </si>
  <si>
    <t>МЧС России</t>
  </si>
  <si>
    <t xml:space="preserve">"Государственная программа по оказанию содействия добровольному переселению в Российскую Федерацию соотечественников, проживающих за рубежом"
</t>
  </si>
  <si>
    <t xml:space="preserve">п/п "Обеспечение жильем молодых семей" </t>
  </si>
  <si>
    <t>п/п "Обеспечение жильем молодых семей"</t>
  </si>
  <si>
    <t xml:space="preserve">"Региональная программа по оказанию содействия добровольному переселению в Калужскую область соотечественников, проживающих за рубежом, на 2007-2012 годы" </t>
  </si>
  <si>
    <t>"Развитие потребительской кооперации в Калужской области на 2008-2012 годы"</t>
  </si>
  <si>
    <t>Итого,                        тыс. руб.</t>
  </si>
  <si>
    <t>Минсельхоз России</t>
  </si>
  <si>
    <t>"Право ребенка на семью (2010-2014 годы)"</t>
  </si>
  <si>
    <t>"Улучшение демографической ситуации в Калужской области на 2008-2010 годы"</t>
  </si>
  <si>
    <t xml:space="preserve">Министерство спорта, туризма и молодежной политики Калужской  области,  министерство строительства и жилищно-коммунального хозяйства Калужской области, министерство образования и науки Калужской области </t>
  </si>
  <si>
    <t>"Совершенствование организации питания, медицинского обеспечения и формирования здорового образа жизни в общеобразовательных учреждениях Калужской области на 2011-2013 годы"</t>
  </si>
  <si>
    <t>Министерство по делам семьи, демографической и социальной политике Калужской области, министерство культуры Калужской области</t>
  </si>
  <si>
    <t>Следственный комитет Российской Федерации</t>
  </si>
  <si>
    <t>Следственное управление Следственного комитета Российской Федерации по Калужской области, г. Калуга</t>
  </si>
  <si>
    <t>"Развитие судебной системы России" на 2007-2012 годы</t>
  </si>
  <si>
    <t>"Содействие занятости населения в Калужской области на 2011-2013 годы"</t>
  </si>
  <si>
    <t>"Социальное развитие села  до 2013 года"</t>
  </si>
  <si>
    <t>"Социальное развитие села Калужской области до 2013 года"</t>
  </si>
  <si>
    <t xml:space="preserve">"Патриотическое воспитание населения Калужской области и подготовка граждан к военной службе на 2011-2015 годы" </t>
  </si>
  <si>
    <t>"Развитие внутреннего и въездного туризма на территории Калужской области на 2011-2016 годы"</t>
  </si>
  <si>
    <t>"Стимулирование развития жилищного строительства на территории Калужской области" на 2011-2015 годы</t>
  </si>
  <si>
    <t>п/п "Развитие арендного фонда жилья в Калужской области - жилье для профессионалов"</t>
  </si>
  <si>
    <t>"Преодоление последствий радиационных аварий на период до 2015 года"</t>
  </si>
  <si>
    <t xml:space="preserve">"Преодоление последствий аварии на Чернобыльской АЭС на территории Калужской области до 2015 года"
</t>
  </si>
  <si>
    <t>Министерство природных ресурсов, экологии и благоустройства Калужской области</t>
  </si>
  <si>
    <t>Министерство образования и науки Калужской области,  Министерство здравоохранения Калужской области</t>
  </si>
  <si>
    <t>"Повышение правовой культуры населения Калужской области на 2009-2012 годы"</t>
  </si>
  <si>
    <t xml:space="preserve">"Энергосбережение и повышение энергоэффективности в Калужской области 
на 2010-2020 годы"
</t>
  </si>
  <si>
    <t>Минкультуры России, Росархив</t>
  </si>
  <si>
    <t>"Научные и научно-педагогические кадры инновационной России" на 2009 - 2013 годы</t>
  </si>
  <si>
    <t>"Развитие телерадиовещания в Российской Федерации на 2009-2015 годы"</t>
  </si>
  <si>
    <t>Роспечать</t>
  </si>
  <si>
    <t>ФГУП "Российская телевизионная и радиовещательная сеть"</t>
  </si>
  <si>
    <t>Росавтодор</t>
  </si>
  <si>
    <t>Министерство дорожного хозяйства Калужской области</t>
  </si>
  <si>
    <t>"Развитие гражданской авиационной техники России на 2002-2010 годы и на период до 2015 года"</t>
  </si>
  <si>
    <t xml:space="preserve">ФГУП "Обнинское научно-производственное предприятие "Технология", г.Обнинск           </t>
  </si>
  <si>
    <t>"Обеспечение ядерной и радиационной безопасности на 2008 год и на период до 2015 года"</t>
  </si>
  <si>
    <t xml:space="preserve">"Исследования и разработки по приоритетным направлениям развития научно-технологического комплекса России на 2007-2012 годы" </t>
  </si>
  <si>
    <t xml:space="preserve">Доступная среда в Калужской области (2011-2015 годы) </t>
  </si>
  <si>
    <t>Министерство здравоохранения Калужской области</t>
  </si>
  <si>
    <t>"Федеральная целевая программа развития образования на 2011-2015 годы"</t>
  </si>
  <si>
    <t>"Модернизация системы образования Калужской области на 2011-2015 годы"</t>
  </si>
  <si>
    <t xml:space="preserve">"Модернизация системы начального и среднего профессионального образования" </t>
  </si>
  <si>
    <t>"Модернизация дошкольного образования Калужской области на 2011-2015 годы"</t>
  </si>
  <si>
    <t>Росатом</t>
  </si>
  <si>
    <t>п/п "Комплексное освоение и развитие территорий в целях жилищного строительства и развития индивидуального жилищного строительства"</t>
  </si>
  <si>
    <t>"Чистая вода в Калужской области на 2011-2017 годы"</t>
  </si>
  <si>
    <t>"Обеспечение безопасности гидротехнических сооружений  и предупреждение негативного воздействия вод на территории Калужской области (2011-2015 годы)"</t>
  </si>
  <si>
    <t>Федеральное государственное бюджетное образовательное учреждение высшего профессионального образования "Национальный исследовательский ядерный университет "МИФИ", филиал в г.Обнинске</t>
  </si>
  <si>
    <t>"Развитие физической культуры и спорта в Калужской области на 2011-2015 годы"</t>
  </si>
  <si>
    <t>Министерство образования и науки Калужской области, министерство культуры Калужской области, Аппарат Уполномоченного по правам человека в Калужской области</t>
  </si>
  <si>
    <t>"Федеральная космическая программа России на 2006 - 2015 годы"</t>
  </si>
  <si>
    <t>"Охрана лесов от пожаров на территории Калужской области (2011-2015 годы)"</t>
  </si>
  <si>
    <t xml:space="preserve">"Развитие электронного правительства Калужской области на период 2011-2015 годов" </t>
  </si>
  <si>
    <t>"Повышение уровня безопасности образовательных учреждений на 2011-2015 годы"</t>
  </si>
  <si>
    <t xml:space="preserve">"Укрепление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 за счет субсидии из бюджета Пенсионного фонда Российской Федерации (2010-2012 годы)" </t>
  </si>
  <si>
    <t>"Геологическое изучение недр и воспроизводство минерально-сырьевой базы Калужской области (2011-2015 годы)"</t>
  </si>
  <si>
    <t xml:space="preserve">Государственная корпорация Фонд содействия реформированию жилищно-коммунального хозяйства </t>
  </si>
  <si>
    <t xml:space="preserve">Министерство строительства и жилищно-коммунального хозяйства Калужской области </t>
  </si>
  <si>
    <t xml:space="preserve">"Программа модернизации здравоохранения Калужской области на 2011-2012 годы" </t>
  </si>
  <si>
    <t>Средства направлены на проведение капитального и текущего ремонта учреждений здравоохранения Калужской области, приобретение медицинского оборудования, внедрение современных информационных систем в здравоохранении, внедрение стандартов медицинской помощи, повышение доступности амбулаторной помощи.</t>
  </si>
  <si>
    <t>Минобрнауки России</t>
  </si>
  <si>
    <t>Минэнерго России</t>
  </si>
  <si>
    <t>Осуществлялась реализация проектов: "Комплексная малоэтажная застройка в д. Яглово г. Калуга"; "Малоэтажная застройка в д. Желудовка СП "п. Детчино" Малоярославецкого района"; "Комплексная малоэтажная застройка в п. Ферзиково Калужской области". Введена в эксплуатацию школа на 630 учащихся в с. Воскресенское Ферзиковского района.</t>
  </si>
  <si>
    <t xml:space="preserve">Предоставлены социальные выплаты 200 молодым семьям для приобретения жилья или строительства индивидуального жилого дома ( 11,8 тыс. кв. метров жилья). Также средства были направлены на предоставление молодым семьям дополнительных социальных выплат:  при рождении (усыновлении) одного ребенка на цели погашения части кредита или займа, предоставленного на приобретение или строительство жилья, в том числе ипотечного жилищного кредита, либо компенсации затраченных молодой семьей собственных средств на приобретение жилья или строительство индивидуального жилья – 20 молодым семьям;  для возмещения части процентной ставки по кредитам или займам на приобретение жилья или строительство индивидуального жилого дома, в том числе по ипотечным жилищным кредитам – 131 молодой семье. </t>
  </si>
  <si>
    <t>Реконструкция и техническое перевооружение действующих производств.</t>
  </si>
  <si>
    <t xml:space="preserve">Итоги финансирования и выполнения мероприятий федеральных и долгосрочных целевых программ на территории Калужской области в 2012 году </t>
  </si>
  <si>
    <t xml:space="preserve">"Предупреждение и борьба с социально значимыми заболеваниями (2007-2012 годы)" </t>
  </si>
  <si>
    <t xml:space="preserve">Осуществлялась разработка проектной документации для реставрации и проводились ремонтно-реставрационные работы на памятнике истории и культуры "3 братские могилы русских воинов, павших в сражении с французскими войсками за город Малоярославец в 1812 году" в г. Малоярославце. Проводилась реконструкция зданий по ул. Баррикад, д. 172 в г. Калуге под Государственный архив Калужской области, выполнены следующие работы: утеплены фасады, смонтированы перегородки, установлены окна, установлена котельная и др. </t>
  </si>
  <si>
    <t xml:space="preserve">"Сохранение и восстановление плодородия почв земель сельскохозяйственного назначения и агроландшафтов как национального достояния России на 2006-2010 годы и на период до 2012 года" </t>
  </si>
  <si>
    <t xml:space="preserve">Проведены сельскохозяйственные ярмарки, конкурсы и другие мероприятия в агропромышленном комплексе области. Предоставлены субсидии сельскохозяйственным организациям на ежемесячные выплаты молодым специалистам, вновь избранным (назначенным) руководителям сельскохозяйственных организаций, а также молодым специалистам, обучающимся на заочном отделении, кроме того  выплачены стипендии имени Г.И.Сонина студентам  образовательных учреждений, реализующих программы высшего и среднего образования по сельскохозяйственным специальностям.  Возмещены процентные ставки по кредитам, полученным сельхозтоваропроизводителями области в Российских кредитных организациях, на развитие сельского хозяйства, компенсирована часть затрат на приобретение сельскохозяйственной техники, оплачены научно - исследовательские работы. Предоставлены субсидии сельскохозяйственным организациям на поддержку племенного животноводства, компенсацию части затрат на приобретение элитных семян  сельскохозяйственных культур. Выплачены субсидии по процентным ставкам по привлеченным кредитам и займам, полученным в  российских кредитных организациях и сельскохозяйственных кредитных кооперативах на развитие малых форм хозяйствования в АПК, на компенсацию части затрат личным подсобным хозяйствам на покупку пчелосемей и содержание коров.  В рамках пилотного проекта по поддержке комплексной компактной застроики и благоустройства сельских поселений средства направлены на строительство сетей электроснабжения, канализации и дороги в селе Кудиново Малоярославецкого района. </t>
  </si>
  <si>
    <t xml:space="preserve">Завершена реконструкция ГТС на р. Потья в Жиздринском районе. Выполнены проектно-изыскательские работ по строительству осушительной системы в ООО «Агрокомплекс «Хвастовичский»,  направлены средства на строительство III комплекса мелиорации земель в КФХ «ПИФ» муниципального района "Бабынинский район"  на площади 104 га, введена в эксплуатацию оросительная система в ЗАО "Дзержинск-Инвест" на площади 48 га. Средства также направлены на приобретение и внесение  минеральных удобрений,  на  проведение работ по реабилитации почв на землях, загрязненных вследствие Чернобыльской катастрофы. Внесено минеральных удобрений 7,6 тыс. тонн д.в., агрохимическое обследование проведено на площади 29,7 тыс.га, вовлечено в сельхозоборот 20,0 тыс. га
 </t>
  </si>
  <si>
    <t>Высший Арбитражный Суд Российской Федерации</t>
  </si>
  <si>
    <t>Арбитражный суд Калужской области</t>
  </si>
  <si>
    <t>Строительство и оснащение здания Арбитражного суда Калужской области общей площадью 6,4 тыс.кв.м.</t>
  </si>
  <si>
    <t>Министерство по делам семьи, демографической и социальной политики Калужской области, Прокуратура Калужской области, Приокский тыловой таможенный пост,Следственное управление Следственного комитета Российской Федерации по Калужской области</t>
  </si>
  <si>
    <t xml:space="preserve">Гражданам, признанным в установленном порядке вынужденными переселенцами, выдано 92 государственных жилищных сертификатов (реализовано 75); гражданам, выехавшим из районов Крайнего Севера и приравненных к ним местностей, выдан 1 государственный жилищный сертификат (реализован 1); гражданам, подвергшимся радиационному воздействию вследствие катастрофы на Чернобыльской АЭС, выдано 82 государственных жилищных сертификатов (реализовано 41); обеспечение жилыми помещениями граждан, уволенных с военной службы, и приравненных к ним лиц - выдано 52 свидетельства (приобретено 34 квартир).               </t>
  </si>
  <si>
    <t>Министерство здравоохранения Калужской области, УФСИН России по Калужской области</t>
  </si>
  <si>
    <t>Минздрав России, УФСИН России</t>
  </si>
  <si>
    <t>Приобреталось медицинское оборудование, фармацевтические холодильные установки для хранения тест систем для исследования вирусных гепатитов В, С.</t>
  </si>
  <si>
    <t>Постановление Правительства Российской Федерации от 15.02.2011 № 85 "Об утверждении Правил финансового обеспечения в 2011-2013 годах региональных программ модернизации здравоохранения субъектов Российской Федерации за счет средств, предоставляемых из бюджета Федерального фонда обязательного медицинского страхования"</t>
  </si>
  <si>
    <t>к информации к координационному совещанию руководителей органов государственной власти области и территориальных федеральных органов государственной власти по Калужской области по вопросу «Об итогах реализации мероприятий федеральных и региональных целевых программ на территории Калужской области в 2012 году и перспективах их реализации в 2013 году (во исполнение Указа Президента Российской Федерации от 07.05.2012 № 596  «О долгосрочной государственной экономической политике»)»</t>
  </si>
  <si>
    <t>Минспорта России</t>
  </si>
  <si>
    <t>Предоставлены субсидии 11 субъектам аграрного туризма. Проведен ежегодный конкурс среди субъектов туристской индустрии Калужской области - 8 победителей награждены подарочными сертификатами.Разработаны и изданы информационно-рекламные материалы по туризму (карманный путеводитель по Калуге, информационная листовка "Go Kaluga", пакеты с символикой Калужской области). Разработаны и приобретены фотопанели для выставочной конструкции (pop-up стенд). Приобретена сувенирная продукция. Организован  и проведен семинар с муниципальными образованиями Калужской области, посвященный Международному дню туризма по вопросам инновационных технологий ведения туризма. Издан блок публикаций о развитии туристского потенциала Калужской области в журнале "Калуга-DISCOVERY", статья о туристском потенциале Калужской области в журнале "Туризм: практика, проблемы, перспективы", в спецвыпуске журнала «Россия сегодня» на китайском языке, в журнале «Наводка туристу». Разработаны информационно-рекламные материалы по туризму и размещены в Первом общероссийском каталоге «Сельский туризм в России». Организована работа по изготовлению и выпуску в эфир телевизионных передач, освещающих развитие туризма в Калужской области. Организованы и проводятся пешеходные экскурсии по Калуге и походы выходного дня на территории Калужской области. Проведен II Калужский туристский форум Kaluga Discovery, ежегодные областные краеведческие чтения памяти Александра Дмитриевича Юдина, учебно-тренировочный сбор инструкторов активного туризма.</t>
  </si>
  <si>
    <t>Ростуризм</t>
  </si>
  <si>
    <t xml:space="preserve">МВД России          </t>
  </si>
  <si>
    <t xml:space="preserve"> На объекте капитального строительства "Реконструкция и расширение зданий военного городка в поселке Грабцево под областную инфекционную больницу на 125 коек в г.Калуге" велись отделочные работы в главном корпусе, на пищеблоке, в прачечной, в хозяйственном корпусе, закуплено оборудование для трансформаторной подстанции, очистных сооружений, дренажной и водопроводной насосных станций. Выполнена подъездная дорога со стороны очистных сооружений. </t>
  </si>
  <si>
    <t>НЕПРОГРАММНАЯ ЧАСТЬ ФАИП. Здравоохранение</t>
  </si>
  <si>
    <t>Закрытая информация</t>
  </si>
  <si>
    <t>Министерство здравоохранения Калужской области. министерство строительства и жилищно-коммунального хозяйства Калужской области</t>
  </si>
  <si>
    <t xml:space="preserve"> Минобрнауки России  
</t>
  </si>
  <si>
    <t>федеральная собственность</t>
  </si>
  <si>
    <t>областная (местная)</t>
  </si>
  <si>
    <t>доля фед собств</t>
  </si>
  <si>
    <t>"Создание в Российской Федерации технопарков в сфере высоких технологий"</t>
  </si>
  <si>
    <t>"Создание технопарка в сфере высоких технологий в городе Обнинске Калужской области на 2012 – 2014 годы"</t>
  </si>
  <si>
    <t>Минкомсвязи России</t>
  </si>
  <si>
    <t xml:space="preserve">"Энергосбережение и повышение энергетической эффективности на период до 2020 года"
</t>
  </si>
  <si>
    <t xml:space="preserve">"Охрана окружающей среды" на 2012 - 2020 годы.
</t>
  </si>
  <si>
    <t xml:space="preserve">"Использование результатов космической деятельности и современных геоинформационных технологий в интересах социально-экономического развития Калужской области на 2010-2012 годы" </t>
  </si>
  <si>
    <t xml:space="preserve">"Доступная среда" на 2011 - 2015 годы
</t>
  </si>
  <si>
    <t xml:space="preserve"> "Патриотическое воспитание граждан Российской Федерации на 2011 - 2015 годы"
</t>
  </si>
  <si>
    <t>"Создание благоприятных условий для привлечения  инвестиций в Калужской области на 2011-2013 годы"</t>
  </si>
  <si>
    <t>Главное управление МЧС России по Калужской области, министерство по делам семьи, демографической и социальной политике Калужской области, министерство здравоохранения Калужской области</t>
  </si>
  <si>
    <t>"Информационное общество (2011 - 2020 годы)"</t>
  </si>
  <si>
    <t>Мининформ России</t>
  </si>
  <si>
    <t>Наименование федеральной целевой программы, подпрограммы (п/п), направления развития, субъекта бюджетного планирования (государственного заказчика)</t>
  </si>
  <si>
    <t>Наименование  долгосрочной (областной) целевой программы, подпрограммы (п/п), заказчика (исполнителя) на территории Калужской области</t>
  </si>
  <si>
    <t xml:space="preserve"> НЕПРОГРАММНАЯ ЧАСТЬ ФАИП. Центральные организации</t>
  </si>
  <si>
    <t xml:space="preserve">Объект капитального строительства - "Строительство административного здания для размещения аппарата следственного управления и следственного отдела по г.Калуге". Объект введен в эксплуатацию, мощность 4,16 тыс. кв. метра общей площади.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</si>
</sst>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
    <numFmt numFmtId="172" formatCode="0.0000"/>
  </numFmts>
  <fonts count="57">
    <font>
      <sz val="10"/>
      <name val="Arial Cyr"/>
      <family val="0"/>
    </font>
    <font>
      <sz val="14"/>
      <name val="Arial Cyr"/>
      <family val="0"/>
    </font>
    <font>
      <u val="single"/>
      <sz val="10"/>
      <color indexed="12"/>
      <name val="Arial Cyr"/>
      <family val="0"/>
    </font>
    <font>
      <u val="single"/>
      <sz val="10"/>
      <color indexed="36"/>
      <name val="Arial Cyr"/>
      <family val="0"/>
    </font>
    <font>
      <b/>
      <u val="single"/>
      <sz val="14"/>
      <name val="Times New Roman"/>
      <family val="1"/>
    </font>
    <font>
      <i/>
      <sz val="12"/>
      <name val="Times New Roman"/>
      <family val="1"/>
    </font>
    <font>
      <b/>
      <u val="single"/>
      <sz val="16"/>
      <name val="Times New Roman"/>
      <family val="1"/>
    </font>
    <font>
      <sz val="11"/>
      <name val="Arial Cyr"/>
      <family val="0"/>
    </font>
    <font>
      <b/>
      <sz val="14"/>
      <name val="Times New Roman"/>
      <family val="1"/>
    </font>
    <font>
      <b/>
      <sz val="16"/>
      <name val="Times New Roman"/>
      <family val="1"/>
    </font>
    <font>
      <sz val="10"/>
      <color indexed="8"/>
      <name val="Arial Cyr"/>
      <family val="0"/>
    </font>
    <font>
      <b/>
      <sz val="9"/>
      <color indexed="8"/>
      <name val="Arial Cyr"/>
      <family val="0"/>
    </font>
    <font>
      <sz val="14"/>
      <name val="Times New Roman"/>
      <family val="1"/>
    </font>
    <font>
      <sz val="13"/>
      <name val="Times New Roman"/>
      <family val="1"/>
    </font>
    <font>
      <b/>
      <sz val="13"/>
      <name val="Times New Roman"/>
      <family val="1"/>
    </font>
    <font>
      <i/>
      <sz val="13"/>
      <name val="Times New Roman"/>
      <family val="1"/>
    </font>
    <font>
      <b/>
      <u val="single"/>
      <sz val="13"/>
      <name val="Times New Roman"/>
      <family val="1"/>
    </font>
    <font>
      <b/>
      <sz val="13"/>
      <color indexed="8"/>
      <name val="Times New Roman"/>
      <family val="1"/>
    </font>
    <font>
      <sz val="13"/>
      <name val="Arial Cyr"/>
      <family val="0"/>
    </font>
    <font>
      <sz val="16"/>
      <name val="Arial Cyr"/>
      <family val="0"/>
    </font>
    <font>
      <b/>
      <i/>
      <sz val="16"/>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09">
    <xf numFmtId="0" fontId="0" fillId="0" borderId="0" xfId="0" applyAlignment="1">
      <alignment/>
    </xf>
    <xf numFmtId="164" fontId="4" fillId="33" borderId="10" xfId="0" applyNumberFormat="1" applyFont="1" applyFill="1" applyBorder="1" applyAlignment="1">
      <alignment horizontal="center" vertical="center"/>
    </xf>
    <xf numFmtId="0" fontId="0" fillId="0" borderId="0" xfId="0" applyFill="1" applyBorder="1" applyAlignment="1">
      <alignment/>
    </xf>
    <xf numFmtId="0" fontId="1" fillId="0" borderId="0" xfId="0" applyFont="1"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xf>
    <xf numFmtId="0" fontId="13" fillId="0" borderId="0" xfId="0" applyFont="1" applyFill="1" applyBorder="1" applyAlignment="1">
      <alignment horizontal="left" vertical="top"/>
    </xf>
    <xf numFmtId="0" fontId="13" fillId="0" borderId="0" xfId="0" applyFont="1" applyFill="1" applyBorder="1" applyAlignment="1">
      <alignment/>
    </xf>
    <xf numFmtId="164" fontId="14"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top"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justify" vertical="top" wrapText="1"/>
    </xf>
    <xf numFmtId="0" fontId="14" fillId="0" borderId="10" xfId="0" applyFont="1" applyFill="1" applyBorder="1" applyAlignment="1">
      <alignment horizontal="left" vertical="top" wrapText="1"/>
    </xf>
    <xf numFmtId="164" fontId="14" fillId="0" borderId="10" xfId="0" applyNumberFormat="1" applyFont="1" applyFill="1" applyBorder="1" applyAlignment="1">
      <alignment horizontal="center" vertical="center"/>
    </xf>
    <xf numFmtId="0" fontId="15" fillId="0" borderId="10" xfId="0" applyFont="1" applyFill="1" applyBorder="1" applyAlignment="1">
      <alignment horizontal="left" vertical="top" wrapText="1"/>
    </xf>
    <xf numFmtId="164" fontId="14" fillId="0" borderId="10" xfId="0" applyNumberFormat="1"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0" fontId="13" fillId="0" borderId="1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left" vertical="top"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3" fillId="0" borderId="11" xfId="0" applyFont="1" applyFill="1" applyBorder="1" applyAlignment="1">
      <alignment horizontal="justify" vertical="top" wrapText="1"/>
    </xf>
    <xf numFmtId="0" fontId="14" fillId="0" borderId="12" xfId="0" applyFont="1" applyFill="1" applyBorder="1" applyAlignment="1">
      <alignment horizontal="left" vertical="top" wrapText="1"/>
    </xf>
    <xf numFmtId="0" fontId="14"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164" fontId="14" fillId="0" borderId="12"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3" fillId="0" borderId="11" xfId="0" applyFont="1" applyFill="1" applyBorder="1" applyAlignment="1">
      <alignment/>
    </xf>
    <xf numFmtId="0" fontId="14" fillId="0" borderId="12" xfId="0" applyFont="1" applyFill="1" applyBorder="1" applyAlignment="1">
      <alignment horizontal="left" vertical="top" wrapText="1"/>
    </xf>
    <xf numFmtId="164"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3" fillId="0" borderId="12" xfId="0" applyFont="1" applyFill="1" applyBorder="1" applyAlignment="1">
      <alignment horizontal="justify" vertical="top" wrapText="1"/>
    </xf>
    <xf numFmtId="164" fontId="14" fillId="0" borderId="10" xfId="0" applyNumberFormat="1" applyFont="1" applyFill="1" applyBorder="1" applyAlignment="1">
      <alignment horizontal="left" vertical="center"/>
    </xf>
    <xf numFmtId="0" fontId="18" fillId="0" borderId="10" xfId="0" applyFont="1" applyFill="1" applyBorder="1" applyAlignment="1">
      <alignment horizontal="left" vertical="top" wrapText="1"/>
    </xf>
    <xf numFmtId="0" fontId="13"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13" fillId="0" borderId="11" xfId="0" applyFont="1" applyFill="1" applyBorder="1" applyAlignment="1">
      <alignment horizontal="justify" vertical="top"/>
    </xf>
    <xf numFmtId="0" fontId="18" fillId="0" borderId="11"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3"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7" fillId="0" borderId="10" xfId="0" applyFont="1" applyFill="1" applyBorder="1" applyAlignment="1">
      <alignment horizontal="left" vertical="top" wrapText="1"/>
    </xf>
    <xf numFmtId="0" fontId="13" fillId="0" borderId="14" xfId="0" applyFont="1" applyFill="1" applyBorder="1" applyAlignment="1">
      <alignment horizontal="justify" vertical="top" wrapText="1"/>
    </xf>
    <xf numFmtId="164" fontId="13" fillId="0" borderId="0" xfId="0" applyNumberFormat="1" applyFont="1" applyFill="1" applyBorder="1" applyAlignment="1">
      <alignment/>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0" fillId="0" borderId="10" xfId="0" applyFont="1" applyFill="1" applyBorder="1" applyAlignment="1">
      <alignment horizontal="center" vertical="top"/>
    </xf>
    <xf numFmtId="164" fontId="9"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xf>
    <xf numFmtId="0" fontId="14" fillId="0" borderId="10" xfId="0" applyFont="1" applyFill="1" applyBorder="1" applyAlignment="1">
      <alignment horizontal="left" vertical="top" wrapText="1"/>
    </xf>
    <xf numFmtId="164" fontId="14" fillId="0" borderId="15" xfId="0" applyNumberFormat="1" applyFont="1" applyFill="1" applyBorder="1" applyAlignment="1">
      <alignment horizontal="center" vertical="center" wrapText="1"/>
    </xf>
    <xf numFmtId="164" fontId="14" fillId="0" borderId="16" xfId="0" applyNumberFormat="1" applyFont="1" applyFill="1" applyBorder="1" applyAlignment="1">
      <alignment horizontal="center" vertical="center" wrapText="1"/>
    </xf>
    <xf numFmtId="164" fontId="14" fillId="0" borderId="17" xfId="0" applyNumberFormat="1" applyFont="1" applyFill="1" applyBorder="1" applyAlignment="1">
      <alignment horizontal="center" vertical="center" wrapText="1"/>
    </xf>
    <xf numFmtId="0" fontId="13" fillId="0" borderId="12" xfId="0" applyFont="1" applyFill="1" applyBorder="1" applyAlignment="1">
      <alignment horizontal="left" vertical="top" wrapText="1"/>
    </xf>
    <xf numFmtId="0" fontId="13" fillId="0" borderId="11" xfId="0" applyFont="1" applyFill="1" applyBorder="1" applyAlignment="1">
      <alignment horizontal="left" vertical="top"/>
    </xf>
    <xf numFmtId="0" fontId="14" fillId="0" borderId="11" xfId="0" applyFont="1" applyFill="1" applyBorder="1" applyAlignment="1">
      <alignment horizontal="center" vertical="center" wrapText="1"/>
    </xf>
    <xf numFmtId="164" fontId="14" fillId="0" borderId="11" xfId="0" applyNumberFormat="1" applyFont="1" applyFill="1" applyBorder="1" applyAlignment="1">
      <alignment horizontal="center" vertical="center" wrapText="1"/>
    </xf>
    <xf numFmtId="0" fontId="16" fillId="0" borderId="12" xfId="0" applyFont="1" applyFill="1" applyBorder="1" applyAlignment="1">
      <alignment horizontal="center" vertical="center"/>
    </xf>
    <xf numFmtId="164" fontId="16" fillId="0" borderId="10" xfId="0" applyNumberFormat="1" applyFont="1" applyFill="1" applyBorder="1" applyAlignment="1">
      <alignment horizontal="center" vertical="center"/>
    </xf>
    <xf numFmtId="0" fontId="13" fillId="0" borderId="11" xfId="0" applyFont="1" applyFill="1" applyBorder="1" applyAlignment="1">
      <alignment horizontal="left" vertical="top" wrapText="1"/>
    </xf>
    <xf numFmtId="0" fontId="19" fillId="0" borderId="10" xfId="0" applyFont="1" applyFill="1" applyBorder="1" applyAlignment="1">
      <alignment/>
    </xf>
    <xf numFmtId="0" fontId="1" fillId="0" borderId="10" xfId="0" applyFont="1" applyFill="1" applyBorder="1" applyAlignment="1">
      <alignment/>
    </xf>
    <xf numFmtId="0" fontId="13" fillId="0" borderId="18" xfId="0" applyFont="1" applyFill="1" applyBorder="1" applyAlignment="1">
      <alignment horizontal="justify" vertical="top" wrapText="1"/>
    </xf>
    <xf numFmtId="0" fontId="13" fillId="0" borderId="19" xfId="0" applyFont="1" applyFill="1" applyBorder="1" applyAlignment="1">
      <alignment horizontal="justify" vertical="top" wrapText="1"/>
    </xf>
    <xf numFmtId="0" fontId="13" fillId="0" borderId="20" xfId="0" applyFont="1" applyFill="1" applyBorder="1" applyAlignment="1">
      <alignment horizontal="justify" vertical="top" wrapText="1"/>
    </xf>
    <xf numFmtId="0" fontId="20" fillId="0" borderId="21" xfId="0" applyFont="1" applyFill="1" applyBorder="1" applyAlignment="1">
      <alignment horizontal="center" vertical="top"/>
    </xf>
    <xf numFmtId="164" fontId="15" fillId="0" borderId="10" xfId="0" applyNumberFormat="1" applyFont="1" applyFill="1" applyBorder="1" applyAlignment="1">
      <alignment horizontal="center" vertical="top" wrapText="1"/>
    </xf>
    <xf numFmtId="164" fontId="0" fillId="0" borderId="0" xfId="0" applyNumberFormat="1" applyFill="1" applyBorder="1" applyAlignment="1">
      <alignment/>
    </xf>
    <xf numFmtId="0" fontId="13" fillId="0" borderId="13" xfId="0" applyFont="1" applyFill="1" applyBorder="1" applyAlignment="1">
      <alignment horizontal="justify" vertical="top" wrapText="1"/>
    </xf>
    <xf numFmtId="0" fontId="13" fillId="0" borderId="16" xfId="0" applyFont="1" applyFill="1" applyBorder="1" applyAlignment="1">
      <alignment horizontal="justify" vertical="top" wrapText="1"/>
    </xf>
    <xf numFmtId="0" fontId="13" fillId="0" borderId="17" xfId="0" applyFont="1" applyFill="1" applyBorder="1" applyAlignment="1">
      <alignment horizontal="justify" vertical="top" wrapText="1"/>
    </xf>
    <xf numFmtId="0" fontId="6" fillId="0" borderId="10" xfId="0" applyFont="1" applyFill="1" applyBorder="1" applyAlignment="1">
      <alignment horizontal="center" vertical="center"/>
    </xf>
    <xf numFmtId="0" fontId="13" fillId="0" borderId="13"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0" xfId="0" applyFont="1" applyFill="1" applyBorder="1" applyAlignment="1">
      <alignment horizontal="justify" vertical="top" wrapText="1"/>
    </xf>
    <xf numFmtId="0" fontId="13" fillId="0" borderId="22" xfId="0" applyFont="1" applyFill="1" applyBorder="1" applyAlignment="1">
      <alignment horizontal="justify" vertical="top" wrapText="1"/>
    </xf>
    <xf numFmtId="0" fontId="13" fillId="0" borderId="15"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3" fillId="0" borderId="18" xfId="0" applyFont="1" applyFill="1" applyBorder="1" applyAlignment="1">
      <alignment horizontal="justify" vertical="top" wrapText="1"/>
    </xf>
    <xf numFmtId="0" fontId="13" fillId="0" borderId="19" xfId="0" applyFont="1" applyFill="1" applyBorder="1" applyAlignment="1">
      <alignment horizontal="justify" vertical="top" wrapText="1"/>
    </xf>
    <xf numFmtId="0" fontId="13" fillId="0" borderId="20" xfId="0" applyFont="1" applyFill="1" applyBorder="1" applyAlignment="1">
      <alignment horizontal="justify" vertical="top" wrapText="1"/>
    </xf>
    <xf numFmtId="0" fontId="13" fillId="0" borderId="23"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13" fillId="0" borderId="24" xfId="0" applyFont="1" applyFill="1" applyBorder="1" applyAlignment="1">
      <alignment horizontal="justify" vertical="top" wrapText="1"/>
    </xf>
    <xf numFmtId="0" fontId="6" fillId="0" borderId="12" xfId="0" applyFont="1" applyFill="1" applyBorder="1" applyAlignment="1">
      <alignment horizontal="center" vertical="center"/>
    </xf>
    <xf numFmtId="0" fontId="13" fillId="0" borderId="10" xfId="0" applyFont="1" applyFill="1" applyBorder="1" applyAlignment="1">
      <alignment horizontal="justify" vertical="top"/>
    </xf>
    <xf numFmtId="0" fontId="13" fillId="0" borderId="22"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4" xfId="0" applyFont="1" applyFill="1" applyBorder="1" applyAlignment="1">
      <alignment horizontal="left" vertical="top" wrapText="1"/>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2" fillId="0" borderId="0" xfId="0" applyFont="1" applyFill="1" applyBorder="1" applyAlignment="1">
      <alignment wrapText="1"/>
    </xf>
    <xf numFmtId="0" fontId="9" fillId="0" borderId="0" xfId="0" applyFont="1" applyFill="1" applyBorder="1" applyAlignment="1">
      <alignment horizontal="center" wrapText="1"/>
    </xf>
    <xf numFmtId="0" fontId="6" fillId="0" borderId="25" xfId="0" applyFont="1" applyFill="1" applyBorder="1" applyAlignment="1">
      <alignment horizontal="center" vertical="center"/>
    </xf>
    <xf numFmtId="0" fontId="2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xf>
    <xf numFmtId="0" fontId="8" fillId="0" borderId="0" xfId="0" applyFont="1" applyFill="1" applyBorder="1" applyAlignment="1">
      <alignment horizontal="left"/>
    </xf>
    <xf numFmtId="0" fontId="18" fillId="0" borderId="10"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1" u="none" baseline="0">
                <a:solidFill>
                  <a:srgbClr val="000000"/>
                </a:solidFill>
                <a:latin typeface="Arial Cyr"/>
                <a:ea typeface="Arial Cyr"/>
                <a:cs typeface="Arial Cyr"/>
              </a:rPr>
              <a:t>Структура финансирования програмных мероприятий в 2006 году</a:t>
            </a:r>
          </a:p>
        </c:rich>
      </c:tx>
      <c:layout>
        <c:manualLayout>
          <c:xMode val="factor"/>
          <c:yMode val="factor"/>
          <c:x val="-0.0155"/>
          <c:y val="0.0035"/>
        </c:manualLayout>
      </c:layout>
      <c:spPr>
        <a:noFill/>
        <a:ln>
          <a:noFill/>
        </a:ln>
      </c:spPr>
    </c:title>
    <c:view3D>
      <c:rotX val="15"/>
      <c:hPercent val="100"/>
      <c:rotY val="0"/>
      <c:depthPercent val="100"/>
      <c:rAngAx val="1"/>
    </c:view3D>
    <c:plotArea>
      <c:layout>
        <c:manualLayout>
          <c:xMode val="edge"/>
          <c:yMode val="edge"/>
          <c:x val="0.381"/>
          <c:y val="0.53775"/>
          <c:w val="0.2355"/>
          <c:h val="0.173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Федеральный бюджет
 49%</a:t>
                    </a:r>
                  </a:p>
                </c:rich>
              </c:tx>
              <c:numFmt formatCode="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  Внебюджетные         источники 28%</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Бюджеты МО 1%</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Областной  бюджет 
 22%</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900" b="1" i="0" u="none" baseline="0">
                    <a:solidFill>
                      <a:srgbClr val="000000"/>
                    </a:solidFill>
                    <a:latin typeface="Arial Cyr"/>
                    <a:ea typeface="Arial Cyr"/>
                    <a:cs typeface="Arial Cyr"/>
                  </a:defRPr>
                </a:pPr>
              </a:p>
            </c:txPr>
            <c:showLegendKey val="0"/>
            <c:showVal val="0"/>
            <c:showBubbleSize val="0"/>
            <c:showCatName val="0"/>
            <c:showSerName val="0"/>
            <c:showLeaderLines val="1"/>
            <c:showPercent val="1"/>
          </c:dLbls>
          <c:val>
            <c:numRef>
              <c:f>Лист2!$B$5:$E$5</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609600</xdr:colOff>
      <xdr:row>14</xdr:row>
      <xdr:rowOff>114300</xdr:rowOff>
    </xdr:from>
    <xdr:to>
      <xdr:col>22</xdr:col>
      <xdr:colOff>76200</xdr:colOff>
      <xdr:row>31</xdr:row>
      <xdr:rowOff>85725</xdr:rowOff>
    </xdr:to>
    <xdr:graphicFrame>
      <xdr:nvGraphicFramePr>
        <xdr:cNvPr id="1" name="Chart 1"/>
        <xdr:cNvGraphicFramePr/>
      </xdr:nvGraphicFramePr>
      <xdr:xfrm>
        <a:off x="11401425" y="2457450"/>
        <a:ext cx="5638800" cy="272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1CF5036495F9A3A48A340286EB12F7274CD7D0D604D8740AC3D08EDE404E3F5F6B462961F0B986E8E5d1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70"/>
  <sheetViews>
    <sheetView tabSelected="1" view="pageBreakPreview" zoomScale="85" zoomScaleNormal="70" zoomScaleSheetLayoutView="85" zoomScalePageLayoutView="0" workbookViewId="0" topLeftCell="A1">
      <selection activeCell="A3" sqref="A3:G3"/>
    </sheetView>
  </sheetViews>
  <sheetFormatPr defaultColWidth="9.00390625" defaultRowHeight="12.75"/>
  <cols>
    <col min="1" max="1" width="38.375" style="7" customWidth="1"/>
    <col min="2" max="2" width="44.875" style="7" customWidth="1"/>
    <col min="3" max="3" width="16.375" style="8" customWidth="1"/>
    <col min="4" max="4" width="14.875" style="8" customWidth="1"/>
    <col min="5" max="5" width="16.75390625" style="8" customWidth="1"/>
    <col min="6" max="6" width="14.625" style="8" customWidth="1"/>
    <col min="7" max="7" width="18.25390625" style="8" customWidth="1"/>
    <col min="8" max="8" width="9.125" style="2" customWidth="1"/>
    <col min="9" max="9" width="10.75390625" style="2" bestFit="1" customWidth="1"/>
    <col min="10" max="16384" width="9.125" style="2" customWidth="1"/>
  </cols>
  <sheetData>
    <row r="1" spans="3:7" ht="26.25" customHeight="1">
      <c r="C1" s="107" t="s">
        <v>184</v>
      </c>
      <c r="D1" s="107"/>
      <c r="E1" s="107"/>
      <c r="F1" s="107"/>
      <c r="G1" s="107"/>
    </row>
    <row r="2" spans="3:7" ht="167.25" customHeight="1">
      <c r="C2" s="101" t="s">
        <v>269</v>
      </c>
      <c r="D2" s="101"/>
      <c r="E2" s="101"/>
      <c r="F2" s="101"/>
      <c r="G2" s="101"/>
    </row>
    <row r="3" spans="1:7" ht="38.25" customHeight="1">
      <c r="A3" s="102" t="s">
        <v>254</v>
      </c>
      <c r="B3" s="102"/>
      <c r="C3" s="102"/>
      <c r="D3" s="102"/>
      <c r="E3" s="102"/>
      <c r="F3" s="102"/>
      <c r="G3" s="102"/>
    </row>
    <row r="4" spans="1:3" ht="9" customHeight="1" hidden="1">
      <c r="A4" s="7" t="s">
        <v>171</v>
      </c>
      <c r="B4" s="7" t="s">
        <v>171</v>
      </c>
      <c r="C4" s="48"/>
    </row>
    <row r="5" spans="1:7" ht="28.5" customHeight="1">
      <c r="A5" s="85" t="s">
        <v>294</v>
      </c>
      <c r="B5" s="104" t="s">
        <v>295</v>
      </c>
      <c r="C5" s="105" t="s">
        <v>192</v>
      </c>
      <c r="D5" s="106" t="s">
        <v>128</v>
      </c>
      <c r="E5" s="106"/>
      <c r="F5" s="106"/>
      <c r="G5" s="106"/>
    </row>
    <row r="6" spans="1:7" ht="49.5" customHeight="1">
      <c r="A6" s="86"/>
      <c r="B6" s="104"/>
      <c r="C6" s="105"/>
      <c r="D6" s="49" t="s">
        <v>176</v>
      </c>
      <c r="E6" s="49" t="s">
        <v>169</v>
      </c>
      <c r="F6" s="49" t="s">
        <v>177</v>
      </c>
      <c r="G6" s="49" t="s">
        <v>178</v>
      </c>
    </row>
    <row r="7" spans="1:9" ht="38.25" customHeight="1" thickBot="1">
      <c r="A7" s="50" t="s">
        <v>163</v>
      </c>
      <c r="B7" s="51"/>
      <c r="C7" s="52">
        <f>C12+C41+C68+C107+C121+C169+C208+C219+C252</f>
        <v>34103596.150860004</v>
      </c>
      <c r="D7" s="52">
        <f>D12+D41+D68+D107+D121+D169+D208+D219+D252</f>
        <v>6644508.063</v>
      </c>
      <c r="E7" s="52">
        <f>E12+E41+E68+E107+E121+E169+E208+E219+E252</f>
        <v>9584261.289860003</v>
      </c>
      <c r="F7" s="52">
        <f>F12+F41+F68+F107+F121+F169+F208+F219+F252</f>
        <v>590721.6140000001</v>
      </c>
      <c r="G7" s="52">
        <f>G12+G41+G68+G107+G121+G169+G208+G219+G252</f>
        <v>17284105.183999997</v>
      </c>
      <c r="I7" s="73"/>
    </row>
    <row r="8" spans="1:7" ht="1.5" customHeight="1" hidden="1" thickBot="1">
      <c r="A8" s="15" t="s">
        <v>279</v>
      </c>
      <c r="B8" s="71"/>
      <c r="C8" s="72">
        <f>SUM(C69,C103,C117,C122,C128,C137,C140,C143,C146,C149,C183,C209,C220,C223,C229,C235,C253,C256)</f>
        <v>1973129.7799999998</v>
      </c>
      <c r="D8" s="72">
        <f>SUM(D69,D103,D117,D122,D128,D137,D140,D143,D146,D149,D183,D209,D220,D223,D229,D235,D253,D256)</f>
        <v>1805807.41</v>
      </c>
      <c r="E8" s="72">
        <f>SUM(E69,E103,E117,E122,E128,E137,E140,E143,E146,E149,E183,E209,E220,E223,E229,E235,E253,E256)</f>
        <v>13911.7</v>
      </c>
      <c r="F8" s="72">
        <f>SUM(F69,F103,F117,F122,F128,F137,F140,F143,F146,F149,F183,F209,F220,F223,F229,F235,F253,F256)</f>
        <v>10003.3</v>
      </c>
      <c r="G8" s="72">
        <f>SUM(G69,G103,G117,G122,G128,G137,G140,G143,G146,G149,G183,G209,G220,G223,G229,G235,G253,G256)</f>
        <v>143407.37</v>
      </c>
    </row>
    <row r="9" spans="1:7" ht="22.5" customHeight="1" hidden="1">
      <c r="A9" s="15" t="s">
        <v>281</v>
      </c>
      <c r="B9" s="71"/>
      <c r="C9" s="72">
        <f>SUM(C8/C7*100)</f>
        <v>5.785694186829158</v>
      </c>
      <c r="D9" s="72">
        <f>SUM(D8/D7*100)</f>
        <v>27.17744327914438</v>
      </c>
      <c r="E9" s="72">
        <f>SUM(E8/E7*100)</f>
        <v>0.14515151016091724</v>
      </c>
      <c r="F9" s="72">
        <f>SUM(F8/F7*100)</f>
        <v>1.6934034176037442</v>
      </c>
      <c r="G9" s="72">
        <f>SUM(G8/G7*100)</f>
        <v>0.8297066493945725</v>
      </c>
    </row>
    <row r="10" spans="1:7" ht="15" customHeight="1" hidden="1" thickBot="1">
      <c r="A10" s="15" t="s">
        <v>280</v>
      </c>
      <c r="B10" s="71"/>
      <c r="C10" s="72">
        <f>SUM(C7-C8)</f>
        <v>32130466.370860003</v>
      </c>
      <c r="D10" s="72">
        <f>SUM(D7-D8)</f>
        <v>4838700.653</v>
      </c>
      <c r="E10" s="72">
        <f>SUM(E7-E8)</f>
        <v>9570349.589860003</v>
      </c>
      <c r="F10" s="72">
        <f>SUM(F7-F8)</f>
        <v>580718.314</v>
      </c>
      <c r="G10" s="72">
        <f>SUM(G7-G8)</f>
        <v>17140697.813999996</v>
      </c>
    </row>
    <row r="11" spans="1:7" ht="21.75" customHeight="1">
      <c r="A11" s="103" t="s">
        <v>165</v>
      </c>
      <c r="B11" s="103"/>
      <c r="C11" s="103"/>
      <c r="D11" s="103"/>
      <c r="E11" s="103"/>
      <c r="F11" s="103"/>
      <c r="G11" s="103"/>
    </row>
    <row r="12" spans="1:7" s="19" customFormat="1" ht="32.25" customHeight="1">
      <c r="A12" s="53" t="s">
        <v>162</v>
      </c>
      <c r="B12" s="53"/>
      <c r="C12" s="54">
        <f>C13+C17+C21+C24+C27+C31+C34+C37</f>
        <v>7136038.6</v>
      </c>
      <c r="D12" s="54">
        <f>D13+D17+D21+D24+D27+D31+D34+D37</f>
        <v>2811801.5</v>
      </c>
      <c r="E12" s="54">
        <f>E13+E17+E21+E24+E27+E31+E34+E37</f>
        <v>1313879.5</v>
      </c>
      <c r="F12" s="54">
        <f>F13+F17+F21+F24+F27+F31+F34+F37</f>
        <v>285414.8</v>
      </c>
      <c r="G12" s="54">
        <f>G13+G17+G21+G24+G27+G31+G34+G37</f>
        <v>2724942.8</v>
      </c>
    </row>
    <row r="13" spans="1:7" ht="69" customHeight="1">
      <c r="A13" s="46" t="s">
        <v>183</v>
      </c>
      <c r="B13" s="13" t="s">
        <v>237</v>
      </c>
      <c r="C13" s="9">
        <f>D13+E13+F13+G13</f>
        <v>1124482.7</v>
      </c>
      <c r="D13" s="9">
        <v>390110.2</v>
      </c>
      <c r="E13" s="9">
        <v>396372.5</v>
      </c>
      <c r="F13" s="9">
        <v>0</v>
      </c>
      <c r="G13" s="9">
        <v>338000</v>
      </c>
    </row>
    <row r="14" spans="1:7" ht="128.25" customHeight="1">
      <c r="A14" s="15" t="s">
        <v>270</v>
      </c>
      <c r="B14" s="10" t="s">
        <v>196</v>
      </c>
      <c r="C14" s="18"/>
      <c r="D14" s="29"/>
      <c r="E14" s="29"/>
      <c r="F14" s="29"/>
      <c r="G14" s="29"/>
    </row>
    <row r="15" spans="1:7" ht="284.25" customHeight="1">
      <c r="A15" s="82" t="s">
        <v>127</v>
      </c>
      <c r="B15" s="83"/>
      <c r="C15" s="83"/>
      <c r="D15" s="83"/>
      <c r="E15" s="83"/>
      <c r="F15" s="83"/>
      <c r="G15" s="84"/>
    </row>
    <row r="16" spans="1:7" ht="138" customHeight="1">
      <c r="A16" s="87" t="s">
        <v>100</v>
      </c>
      <c r="B16" s="88"/>
      <c r="C16" s="88"/>
      <c r="D16" s="88"/>
      <c r="E16" s="88"/>
      <c r="F16" s="88"/>
      <c r="G16" s="89"/>
    </row>
    <row r="17" spans="1:7" ht="67.5" customHeight="1">
      <c r="A17" s="13" t="s">
        <v>255</v>
      </c>
      <c r="B17" s="55"/>
      <c r="C17" s="14">
        <f>C18</f>
        <v>6871.7</v>
      </c>
      <c r="D17" s="14">
        <f>D18</f>
        <v>6871.7</v>
      </c>
      <c r="E17" s="14">
        <f>E18</f>
        <v>0</v>
      </c>
      <c r="F17" s="14">
        <f>F18</f>
        <v>0</v>
      </c>
      <c r="G17" s="14">
        <f>G18</f>
        <v>0</v>
      </c>
    </row>
    <row r="18" spans="1:7" s="3" customFormat="1" ht="23.25" customHeight="1">
      <c r="A18" s="13" t="s">
        <v>168</v>
      </c>
      <c r="B18" s="13"/>
      <c r="C18" s="9">
        <f>D18+E18+F18+G18</f>
        <v>6871.7</v>
      </c>
      <c r="D18" s="9">
        <f>200+6671.7</f>
        <v>6871.7</v>
      </c>
      <c r="E18" s="9">
        <v>0</v>
      </c>
      <c r="F18" s="9">
        <v>0</v>
      </c>
      <c r="G18" s="9">
        <v>0</v>
      </c>
    </row>
    <row r="19" spans="1:7" s="3" customFormat="1" ht="49.5" customHeight="1">
      <c r="A19" s="10" t="s">
        <v>266</v>
      </c>
      <c r="B19" s="10" t="s">
        <v>265</v>
      </c>
      <c r="C19" s="12"/>
      <c r="D19" s="12"/>
      <c r="E19" s="12"/>
      <c r="F19" s="12"/>
      <c r="G19" s="12"/>
    </row>
    <row r="20" spans="1:7" s="3" customFormat="1" ht="37.5" customHeight="1">
      <c r="A20" s="74" t="s">
        <v>267</v>
      </c>
      <c r="B20" s="75"/>
      <c r="C20" s="75"/>
      <c r="D20" s="75"/>
      <c r="E20" s="75"/>
      <c r="F20" s="75"/>
      <c r="G20" s="76"/>
    </row>
    <row r="21" spans="1:7" s="3" customFormat="1" ht="57" customHeight="1">
      <c r="A21" s="13" t="s">
        <v>275</v>
      </c>
      <c r="B21" s="67"/>
      <c r="C21" s="9">
        <f>D21+E21+F21+G21</f>
        <v>340317.1</v>
      </c>
      <c r="D21" s="9">
        <v>218089.6</v>
      </c>
      <c r="E21" s="9">
        <v>122227.5</v>
      </c>
      <c r="F21" s="9">
        <v>0</v>
      </c>
      <c r="G21" s="9">
        <v>0</v>
      </c>
    </row>
    <row r="22" spans="1:7" s="3" customFormat="1" ht="83.25" customHeight="1">
      <c r="A22" s="10" t="s">
        <v>1</v>
      </c>
      <c r="B22" s="10" t="s">
        <v>277</v>
      </c>
      <c r="C22" s="56"/>
      <c r="D22" s="57"/>
      <c r="E22" s="57"/>
      <c r="F22" s="57"/>
      <c r="G22" s="58"/>
    </row>
    <row r="23" spans="1:7" s="3" customFormat="1" ht="66" customHeight="1">
      <c r="A23" s="74" t="s">
        <v>274</v>
      </c>
      <c r="B23" s="75"/>
      <c r="C23" s="75"/>
      <c r="D23" s="75"/>
      <c r="E23" s="75"/>
      <c r="F23" s="75"/>
      <c r="G23" s="76"/>
    </row>
    <row r="24" spans="1:7" s="3" customFormat="1" ht="102.75" customHeight="1">
      <c r="A24" s="13"/>
      <c r="B24" s="13" t="s">
        <v>197</v>
      </c>
      <c r="C24" s="17">
        <f>D24+E24+F24+G24</f>
        <v>399812.89999999997</v>
      </c>
      <c r="D24" s="9">
        <v>0</v>
      </c>
      <c r="E24" s="9">
        <v>58406.1</v>
      </c>
      <c r="F24" s="9">
        <v>239814.8</v>
      </c>
      <c r="G24" s="9">
        <v>101592</v>
      </c>
    </row>
    <row r="25" spans="1:7" ht="40.5" customHeight="1">
      <c r="A25" s="10"/>
      <c r="B25" s="10" t="s">
        <v>137</v>
      </c>
      <c r="C25" s="12"/>
      <c r="D25" s="12"/>
      <c r="E25" s="12"/>
      <c r="F25" s="12"/>
      <c r="G25" s="12"/>
    </row>
    <row r="26" spans="1:7" s="3" customFormat="1" ht="150.75" customHeight="1">
      <c r="A26" s="82" t="s">
        <v>101</v>
      </c>
      <c r="B26" s="83"/>
      <c r="C26" s="83"/>
      <c r="D26" s="83"/>
      <c r="E26" s="83"/>
      <c r="F26" s="83"/>
      <c r="G26" s="84"/>
    </row>
    <row r="27" spans="1:7" s="3" customFormat="1" ht="69.75" customHeight="1">
      <c r="A27" s="12"/>
      <c r="B27" s="13" t="s">
        <v>144</v>
      </c>
      <c r="C27" s="14">
        <f>D27+E27+F27+G27</f>
        <v>258532.5</v>
      </c>
      <c r="D27" s="14">
        <v>48115.3</v>
      </c>
      <c r="E27" s="14">
        <v>164817.2</v>
      </c>
      <c r="F27" s="14">
        <v>45600</v>
      </c>
      <c r="G27" s="14">
        <v>0</v>
      </c>
    </row>
    <row r="28" spans="1:7" s="3" customFormat="1" ht="140.25" customHeight="1">
      <c r="A28" s="12"/>
      <c r="B28" s="10" t="s">
        <v>138</v>
      </c>
      <c r="C28" s="12"/>
      <c r="D28" s="12"/>
      <c r="E28" s="12"/>
      <c r="F28" s="12"/>
      <c r="G28" s="12"/>
    </row>
    <row r="29" spans="1:7" s="3" customFormat="1" ht="186" customHeight="1">
      <c r="A29" s="81" t="s">
        <v>102</v>
      </c>
      <c r="B29" s="81"/>
      <c r="C29" s="81"/>
      <c r="D29" s="81"/>
      <c r="E29" s="81"/>
      <c r="F29" s="81"/>
      <c r="G29" s="81"/>
    </row>
    <row r="30" spans="1:7" s="3" customFormat="1" ht="101.25" customHeight="1">
      <c r="A30" s="74" t="s">
        <v>103</v>
      </c>
      <c r="B30" s="75"/>
      <c r="C30" s="75"/>
      <c r="D30" s="75"/>
      <c r="E30" s="75"/>
      <c r="F30" s="75"/>
      <c r="G30" s="76"/>
    </row>
    <row r="31" spans="1:7" s="3" customFormat="1" ht="40.5" customHeight="1">
      <c r="A31" s="12"/>
      <c r="B31" s="13" t="s">
        <v>10</v>
      </c>
      <c r="C31" s="14">
        <f>D31+E31+F31+G31</f>
        <v>15000</v>
      </c>
      <c r="D31" s="14">
        <v>0</v>
      </c>
      <c r="E31" s="14">
        <v>15000</v>
      </c>
      <c r="F31" s="14">
        <v>0</v>
      </c>
      <c r="G31" s="14">
        <v>0</v>
      </c>
    </row>
    <row r="32" spans="1:7" s="3" customFormat="1" ht="46.5" customHeight="1">
      <c r="A32" s="12"/>
      <c r="B32" s="10" t="s">
        <v>227</v>
      </c>
      <c r="C32" s="12"/>
      <c r="D32" s="12"/>
      <c r="E32" s="12"/>
      <c r="F32" s="12"/>
      <c r="G32" s="12"/>
    </row>
    <row r="33" spans="1:7" s="3" customFormat="1" ht="79.5" customHeight="1">
      <c r="A33" s="74" t="s">
        <v>11</v>
      </c>
      <c r="B33" s="75"/>
      <c r="C33" s="75"/>
      <c r="D33" s="75"/>
      <c r="E33" s="75"/>
      <c r="F33" s="75"/>
      <c r="G33" s="76"/>
    </row>
    <row r="34" spans="1:7" s="3" customFormat="1" ht="59.25" customHeight="1">
      <c r="A34" s="12"/>
      <c r="B34" s="13" t="s">
        <v>12</v>
      </c>
      <c r="C34" s="14">
        <f>D34+E34+F34+G34</f>
        <v>53986.8</v>
      </c>
      <c r="D34" s="14">
        <v>0</v>
      </c>
      <c r="E34" s="14">
        <v>286.8</v>
      </c>
      <c r="F34" s="14">
        <v>0</v>
      </c>
      <c r="G34" s="14">
        <v>53700</v>
      </c>
    </row>
    <row r="35" spans="1:7" s="3" customFormat="1" ht="93" customHeight="1">
      <c r="A35" s="12"/>
      <c r="B35" s="10" t="s">
        <v>13</v>
      </c>
      <c r="C35" s="12"/>
      <c r="D35" s="12"/>
      <c r="E35" s="12"/>
      <c r="F35" s="12"/>
      <c r="G35" s="12"/>
    </row>
    <row r="36" spans="1:7" s="3" customFormat="1" ht="155.25" customHeight="1">
      <c r="A36" s="74" t="s">
        <v>14</v>
      </c>
      <c r="B36" s="75"/>
      <c r="C36" s="75"/>
      <c r="D36" s="75"/>
      <c r="E36" s="75"/>
      <c r="F36" s="75"/>
      <c r="G36" s="76"/>
    </row>
    <row r="37" spans="1:7" s="3" customFormat="1" ht="228.75" customHeight="1">
      <c r="A37" s="13" t="s">
        <v>268</v>
      </c>
      <c r="B37" s="13" t="s">
        <v>247</v>
      </c>
      <c r="C37" s="9">
        <f>D37+E37+F37+G37</f>
        <v>4937034.9</v>
      </c>
      <c r="D37" s="9">
        <v>2148614.7</v>
      </c>
      <c r="E37" s="9">
        <v>556769.4</v>
      </c>
      <c r="F37" s="9">
        <v>0</v>
      </c>
      <c r="G37" s="9">
        <v>2231650.8</v>
      </c>
    </row>
    <row r="38" spans="1:7" s="3" customFormat="1" ht="37.5" customHeight="1">
      <c r="A38" s="12"/>
      <c r="B38" s="10" t="s">
        <v>227</v>
      </c>
      <c r="C38" s="12"/>
      <c r="D38" s="12"/>
      <c r="E38" s="12"/>
      <c r="F38" s="12"/>
      <c r="G38" s="12"/>
    </row>
    <row r="39" spans="1:7" s="3" customFormat="1" ht="52.5" customHeight="1">
      <c r="A39" s="81" t="s">
        <v>248</v>
      </c>
      <c r="B39" s="81"/>
      <c r="C39" s="81"/>
      <c r="D39" s="81"/>
      <c r="E39" s="81"/>
      <c r="F39" s="81"/>
      <c r="G39" s="81"/>
    </row>
    <row r="40" spans="1:7" ht="27" customHeight="1">
      <c r="A40" s="77" t="s">
        <v>158</v>
      </c>
      <c r="B40" s="77"/>
      <c r="C40" s="77"/>
      <c r="D40" s="77"/>
      <c r="E40" s="77"/>
      <c r="F40" s="77"/>
      <c r="G40" s="77"/>
    </row>
    <row r="41" spans="1:7" s="3" customFormat="1" ht="30" customHeight="1">
      <c r="A41" s="53" t="s">
        <v>162</v>
      </c>
      <c r="B41" s="53"/>
      <c r="C41" s="54">
        <f>C42+C42+C45+C48+C51+C54+C57+C60+C63</f>
        <v>1245699.4350000003</v>
      </c>
      <c r="D41" s="54">
        <f>D42+D42+D45+D48+D51+D54+D57+D60+D63</f>
        <v>272057.2</v>
      </c>
      <c r="E41" s="54">
        <f>E42+E42+E45+E48+E51+E54+E57+E60+E63</f>
        <v>911835.8750000001</v>
      </c>
      <c r="F41" s="54">
        <f>F42+F42+F45+F48+F51+F54+F57+F60+F63</f>
        <v>11831</v>
      </c>
      <c r="G41" s="54">
        <f>G42+G42+G45+G48+G51+G54+G57+G60+G63</f>
        <v>49975.35999999999</v>
      </c>
    </row>
    <row r="42" spans="1:7" s="3" customFormat="1" ht="23.25" customHeight="1">
      <c r="A42" s="43"/>
      <c r="B42" s="13" t="s">
        <v>130</v>
      </c>
      <c r="C42" s="14">
        <f>D42+E42+F42+G42</f>
        <v>11071.880000000001</v>
      </c>
      <c r="D42" s="9">
        <v>0</v>
      </c>
      <c r="E42" s="9">
        <v>4969.6</v>
      </c>
      <c r="F42" s="9">
        <v>0</v>
      </c>
      <c r="G42" s="9">
        <v>6102.28</v>
      </c>
    </row>
    <row r="43" spans="1:7" s="3" customFormat="1" ht="89.25" customHeight="1">
      <c r="A43" s="12"/>
      <c r="B43" s="10" t="s">
        <v>198</v>
      </c>
      <c r="C43" s="12"/>
      <c r="D43" s="12"/>
      <c r="E43" s="12"/>
      <c r="F43" s="12"/>
      <c r="G43" s="12"/>
    </row>
    <row r="44" spans="1:7" s="3" customFormat="1" ht="157.5" customHeight="1">
      <c r="A44" s="82" t="s">
        <v>104</v>
      </c>
      <c r="B44" s="83"/>
      <c r="C44" s="83"/>
      <c r="D44" s="83"/>
      <c r="E44" s="83"/>
      <c r="F44" s="83"/>
      <c r="G44" s="84"/>
    </row>
    <row r="45" spans="1:7" s="3" customFormat="1" ht="53.25" customHeight="1">
      <c r="A45" s="43"/>
      <c r="B45" s="13" t="s">
        <v>202</v>
      </c>
      <c r="C45" s="14">
        <f>D45+E45+F45+G45</f>
        <v>231083.19999999998</v>
      </c>
      <c r="D45" s="9">
        <v>171754.3</v>
      </c>
      <c r="E45" s="9">
        <v>38149.4</v>
      </c>
      <c r="F45" s="9">
        <v>10964.6</v>
      </c>
      <c r="G45" s="9">
        <v>10214.9</v>
      </c>
    </row>
    <row r="46" spans="1:7" ht="51" customHeight="1">
      <c r="A46" s="43"/>
      <c r="B46" s="10" t="s">
        <v>140</v>
      </c>
      <c r="C46" s="18"/>
      <c r="D46" s="18"/>
      <c r="E46" s="18"/>
      <c r="F46" s="18"/>
      <c r="G46" s="18"/>
    </row>
    <row r="47" spans="1:7" s="3" customFormat="1" ht="193.5" customHeight="1">
      <c r="A47" s="90" t="s">
        <v>105</v>
      </c>
      <c r="B47" s="91"/>
      <c r="C47" s="91"/>
      <c r="D47" s="91"/>
      <c r="E47" s="91"/>
      <c r="F47" s="91"/>
      <c r="G47" s="92"/>
    </row>
    <row r="48" spans="1:7" s="3" customFormat="1" ht="98.25" customHeight="1">
      <c r="A48" s="13"/>
      <c r="B48" s="13" t="s">
        <v>106</v>
      </c>
      <c r="C48" s="14">
        <f>D48+E48+F48+G48</f>
        <v>4428</v>
      </c>
      <c r="D48" s="14">
        <v>3763.8</v>
      </c>
      <c r="E48" s="14">
        <v>664.2</v>
      </c>
      <c r="F48" s="14">
        <v>0</v>
      </c>
      <c r="G48" s="14">
        <v>0</v>
      </c>
    </row>
    <row r="49" spans="1:7" s="3" customFormat="1" ht="36" customHeight="1">
      <c r="A49" s="10"/>
      <c r="B49" s="10" t="s">
        <v>140</v>
      </c>
      <c r="C49" s="12"/>
      <c r="D49" s="12"/>
      <c r="E49" s="12"/>
      <c r="F49" s="12"/>
      <c r="G49" s="12"/>
    </row>
    <row r="50" spans="1:7" s="3" customFormat="1" ht="46.5" customHeight="1">
      <c r="A50" s="74" t="s">
        <v>107</v>
      </c>
      <c r="B50" s="75"/>
      <c r="C50" s="75"/>
      <c r="D50" s="75"/>
      <c r="E50" s="75"/>
      <c r="F50" s="75"/>
      <c r="G50" s="76"/>
    </row>
    <row r="51" spans="1:7" s="3" customFormat="1" ht="42" customHeight="1">
      <c r="A51" s="43"/>
      <c r="B51" s="13" t="s">
        <v>194</v>
      </c>
      <c r="C51" s="14">
        <f>D51+E51+F51+G51</f>
        <v>907610.4</v>
      </c>
      <c r="D51" s="14">
        <v>76108.3</v>
      </c>
      <c r="E51" s="14">
        <v>812350.1</v>
      </c>
      <c r="F51" s="14">
        <v>0</v>
      </c>
      <c r="G51" s="14">
        <v>19152</v>
      </c>
    </row>
    <row r="52" spans="1:7" ht="86.25" customHeight="1">
      <c r="A52" s="43"/>
      <c r="B52" s="10" t="s">
        <v>108</v>
      </c>
      <c r="C52" s="21"/>
      <c r="D52" s="11"/>
      <c r="E52" s="11"/>
      <c r="F52" s="11"/>
      <c r="G52" s="11"/>
    </row>
    <row r="53" spans="1:7" ht="261" customHeight="1">
      <c r="A53" s="81" t="s">
        <v>109</v>
      </c>
      <c r="B53" s="108"/>
      <c r="C53" s="108"/>
      <c r="D53" s="108"/>
      <c r="E53" s="108"/>
      <c r="F53" s="108"/>
      <c r="G53" s="108"/>
    </row>
    <row r="54" spans="1:7" s="3" customFormat="1" ht="107.25" customHeight="1">
      <c r="A54" s="13" t="s">
        <v>187</v>
      </c>
      <c r="B54" s="13" t="s">
        <v>190</v>
      </c>
      <c r="C54" s="16">
        <f>D54+E54+F54+G54</f>
        <v>21631.800000000003</v>
      </c>
      <c r="D54" s="16">
        <v>18604.4</v>
      </c>
      <c r="E54" s="16">
        <v>3027.4</v>
      </c>
      <c r="F54" s="16">
        <v>0</v>
      </c>
      <c r="G54" s="16">
        <v>0</v>
      </c>
    </row>
    <row r="55" spans="1:7" ht="55.5" customHeight="1">
      <c r="A55" s="15" t="s">
        <v>117</v>
      </c>
      <c r="B55" s="15" t="s">
        <v>141</v>
      </c>
      <c r="C55" s="18"/>
      <c r="D55" s="18"/>
      <c r="E55" s="18"/>
      <c r="F55" s="18"/>
      <c r="G55" s="18"/>
    </row>
    <row r="56" spans="1:7" ht="81" customHeight="1">
      <c r="A56" s="90" t="s">
        <v>110</v>
      </c>
      <c r="B56" s="91"/>
      <c r="C56" s="91"/>
      <c r="D56" s="91"/>
      <c r="E56" s="91"/>
      <c r="F56" s="91"/>
      <c r="G56" s="92"/>
    </row>
    <row r="57" spans="1:7" s="3" customFormat="1" ht="51.75" customHeight="1">
      <c r="A57" s="12"/>
      <c r="B57" s="13" t="s">
        <v>195</v>
      </c>
      <c r="C57" s="16">
        <f>D57+E57+F57+G57</f>
        <v>2978.8</v>
      </c>
      <c r="D57" s="22">
        <v>0</v>
      </c>
      <c r="E57" s="16">
        <v>2978.8</v>
      </c>
      <c r="F57" s="22">
        <v>0</v>
      </c>
      <c r="G57" s="22">
        <v>0</v>
      </c>
    </row>
    <row r="58" spans="1:7" ht="121.5" customHeight="1">
      <c r="A58" s="12"/>
      <c r="B58" s="15" t="s">
        <v>111</v>
      </c>
      <c r="C58" s="12"/>
      <c r="D58" s="12"/>
      <c r="E58" s="12"/>
      <c r="F58" s="12"/>
      <c r="G58" s="12"/>
    </row>
    <row r="59" spans="1:7" ht="177.75" customHeight="1">
      <c r="A59" s="74" t="s">
        <v>112</v>
      </c>
      <c r="B59" s="75"/>
      <c r="C59" s="75"/>
      <c r="D59" s="75"/>
      <c r="E59" s="75"/>
      <c r="F59" s="75"/>
      <c r="G59" s="76"/>
    </row>
    <row r="60" spans="1:7" s="3" customFormat="1" ht="186.75" customHeight="1">
      <c r="A60" s="12"/>
      <c r="B60" s="13" t="s">
        <v>243</v>
      </c>
      <c r="C60" s="14">
        <f>D60+E60+F60+G60</f>
        <v>16062.675</v>
      </c>
      <c r="D60" s="16">
        <v>0</v>
      </c>
      <c r="E60" s="16">
        <v>10871.475</v>
      </c>
      <c r="F60" s="16">
        <v>0</v>
      </c>
      <c r="G60" s="16">
        <v>5191.2</v>
      </c>
    </row>
    <row r="61" spans="1:7" s="3" customFormat="1" ht="53.25" customHeight="1">
      <c r="A61" s="12"/>
      <c r="B61" s="15" t="s">
        <v>139</v>
      </c>
      <c r="C61" s="12"/>
      <c r="D61" s="12"/>
      <c r="E61" s="12"/>
      <c r="F61" s="12"/>
      <c r="G61" s="12"/>
    </row>
    <row r="62" spans="1:7" s="3" customFormat="1" ht="150" customHeight="1">
      <c r="A62" s="81" t="s">
        <v>113</v>
      </c>
      <c r="B62" s="81"/>
      <c r="C62" s="81"/>
      <c r="D62" s="81"/>
      <c r="E62" s="81"/>
      <c r="F62" s="81"/>
      <c r="G62" s="81"/>
    </row>
    <row r="63" spans="1:7" s="3" customFormat="1" ht="72" customHeight="1">
      <c r="A63" s="13" t="s">
        <v>288</v>
      </c>
      <c r="B63" s="13" t="s">
        <v>226</v>
      </c>
      <c r="C63" s="14">
        <f>D63+E63+F63+G63</f>
        <v>39760.8</v>
      </c>
      <c r="D63" s="14">
        <v>1826.4</v>
      </c>
      <c r="E63" s="14">
        <v>33855.3</v>
      </c>
      <c r="F63" s="14">
        <v>866.4</v>
      </c>
      <c r="G63" s="14">
        <v>3212.7</v>
      </c>
    </row>
    <row r="64" spans="1:7" s="3" customFormat="1" ht="126" customHeight="1">
      <c r="A64" s="15" t="s">
        <v>118</v>
      </c>
      <c r="B64" s="15" t="s">
        <v>114</v>
      </c>
      <c r="C64" s="12"/>
      <c r="D64" s="12"/>
      <c r="E64" s="12"/>
      <c r="F64" s="12"/>
      <c r="G64" s="12"/>
    </row>
    <row r="65" spans="1:7" s="3" customFormat="1" ht="256.5" customHeight="1">
      <c r="A65" s="74" t="s">
        <v>115</v>
      </c>
      <c r="B65" s="75"/>
      <c r="C65" s="75"/>
      <c r="D65" s="75"/>
      <c r="E65" s="75"/>
      <c r="F65" s="75"/>
      <c r="G65" s="76"/>
    </row>
    <row r="66" spans="1:7" s="3" customFormat="1" ht="93.75" customHeight="1">
      <c r="A66" s="74" t="s">
        <v>116</v>
      </c>
      <c r="B66" s="75"/>
      <c r="C66" s="75"/>
      <c r="D66" s="75"/>
      <c r="E66" s="75"/>
      <c r="F66" s="75"/>
      <c r="G66" s="76"/>
    </row>
    <row r="67" spans="1:7" s="3" customFormat="1" ht="27.75" customHeight="1">
      <c r="A67" s="77" t="s">
        <v>167</v>
      </c>
      <c r="B67" s="77" t="s">
        <v>164</v>
      </c>
      <c r="C67" s="77"/>
      <c r="D67" s="77"/>
      <c r="E67" s="77"/>
      <c r="F67" s="77"/>
      <c r="G67" s="77"/>
    </row>
    <row r="68" spans="1:7" ht="30.75" customHeight="1">
      <c r="A68" s="53" t="s">
        <v>162</v>
      </c>
      <c r="B68" s="53"/>
      <c r="C68" s="54">
        <f>C69+C72+C75+C79+C82+C85+C91+C94+C97+C100+C103</f>
        <v>384112.98585999996</v>
      </c>
      <c r="D68" s="54">
        <f>D69+D72+D75+D79+D82+D85+D91+D94+D97+D100+D103</f>
        <v>126287.235</v>
      </c>
      <c r="E68" s="54">
        <f>E69+E72+E75+E79+E82+E85+E91+E94+E97+E100+E103</f>
        <v>167906.77586</v>
      </c>
      <c r="F68" s="54">
        <f>F69+F72+F75+F79+F82+F85+F91+F94+F97+F100+F103</f>
        <v>19739.275</v>
      </c>
      <c r="G68" s="54">
        <f>G69+G72+G75+G79+G82+G85+G91+G94+G97+G100+G103</f>
        <v>70179.7</v>
      </c>
    </row>
    <row r="69" spans="1:7" s="3" customFormat="1" ht="57" customHeight="1">
      <c r="A69" s="13" t="s">
        <v>228</v>
      </c>
      <c r="B69" s="13"/>
      <c r="C69" s="14">
        <f>SUM(D69:G69)</f>
        <v>110179.7</v>
      </c>
      <c r="D69" s="14">
        <v>40000</v>
      </c>
      <c r="E69" s="14">
        <v>0</v>
      </c>
      <c r="F69" s="9">
        <v>0</v>
      </c>
      <c r="G69" s="9">
        <v>70179.7</v>
      </c>
    </row>
    <row r="70" spans="1:7" ht="120.75" customHeight="1">
      <c r="A70" s="10" t="s">
        <v>249</v>
      </c>
      <c r="B70" s="15" t="s">
        <v>236</v>
      </c>
      <c r="C70" s="14"/>
      <c r="D70" s="11"/>
      <c r="E70" s="14"/>
      <c r="F70" s="11"/>
      <c r="G70" s="11"/>
    </row>
    <row r="71" spans="1:7" ht="69.75" customHeight="1">
      <c r="A71" s="74" t="s">
        <v>23</v>
      </c>
      <c r="B71" s="75"/>
      <c r="C71" s="75"/>
      <c r="D71" s="75"/>
      <c r="E71" s="75"/>
      <c r="F71" s="75"/>
      <c r="G71" s="76"/>
    </row>
    <row r="72" spans="1:7" s="3" customFormat="1" ht="35.25" customHeight="1">
      <c r="A72" s="13" t="s">
        <v>203</v>
      </c>
      <c r="B72" s="13" t="s">
        <v>204</v>
      </c>
      <c r="C72" s="14">
        <f>SUM(D72:G72)</f>
        <v>91629.5</v>
      </c>
      <c r="D72" s="14">
        <v>13500</v>
      </c>
      <c r="E72" s="14">
        <v>77199.9</v>
      </c>
      <c r="F72" s="14">
        <v>929.6</v>
      </c>
      <c r="G72" s="14">
        <v>0</v>
      </c>
    </row>
    <row r="73" spans="1:7" ht="39" customHeight="1">
      <c r="A73" s="10" t="s">
        <v>193</v>
      </c>
      <c r="B73" s="10" t="s">
        <v>142</v>
      </c>
      <c r="C73" s="23"/>
      <c r="D73" s="23"/>
      <c r="E73" s="23"/>
      <c r="F73" s="23"/>
      <c r="G73" s="23"/>
    </row>
    <row r="74" spans="1:7" s="3" customFormat="1" ht="25.5" customHeight="1">
      <c r="A74" s="81" t="s">
        <v>119</v>
      </c>
      <c r="B74" s="81"/>
      <c r="C74" s="81"/>
      <c r="D74" s="81"/>
      <c r="E74" s="81"/>
      <c r="F74" s="81"/>
      <c r="G74" s="81"/>
    </row>
    <row r="75" spans="1:7" s="3" customFormat="1" ht="89.25" customHeight="1">
      <c r="A75" s="13" t="s">
        <v>289</v>
      </c>
      <c r="B75" s="13" t="s">
        <v>205</v>
      </c>
      <c r="C75" s="14">
        <f>D75+E75+F75+G75</f>
        <v>1836</v>
      </c>
      <c r="D75" s="14">
        <v>0</v>
      </c>
      <c r="E75" s="14">
        <v>1836</v>
      </c>
      <c r="F75" s="14">
        <v>0</v>
      </c>
      <c r="G75" s="14">
        <v>0</v>
      </c>
    </row>
    <row r="76" spans="1:7" s="3" customFormat="1" ht="104.25" customHeight="1">
      <c r="A76" s="24" t="s">
        <v>278</v>
      </c>
      <c r="B76" s="24" t="s">
        <v>120</v>
      </c>
      <c r="C76" s="25"/>
      <c r="D76" s="25"/>
      <c r="E76" s="25"/>
      <c r="F76" s="25"/>
      <c r="G76" s="25"/>
    </row>
    <row r="77" spans="1:7" s="3" customFormat="1" ht="201" customHeight="1">
      <c r="A77" s="82" t="s">
        <v>122</v>
      </c>
      <c r="B77" s="83"/>
      <c r="C77" s="83"/>
      <c r="D77" s="83"/>
      <c r="E77" s="83"/>
      <c r="F77" s="83"/>
      <c r="G77" s="84"/>
    </row>
    <row r="78" spans="1:7" s="3" customFormat="1" ht="185.25" customHeight="1">
      <c r="A78" s="87" t="s">
        <v>121</v>
      </c>
      <c r="B78" s="88"/>
      <c r="C78" s="88"/>
      <c r="D78" s="88"/>
      <c r="E78" s="88"/>
      <c r="F78" s="88"/>
      <c r="G78" s="89"/>
    </row>
    <row r="79" spans="1:7" s="3" customFormat="1" ht="68.25" customHeight="1">
      <c r="A79" s="26" t="s">
        <v>228</v>
      </c>
      <c r="B79" s="26" t="s">
        <v>147</v>
      </c>
      <c r="C79" s="27">
        <f>D79+E79+F79+G79</f>
        <v>2941.6</v>
      </c>
      <c r="D79" s="14">
        <v>0</v>
      </c>
      <c r="E79" s="14">
        <v>2941.6</v>
      </c>
      <c r="F79" s="14">
        <v>0</v>
      </c>
      <c r="G79" s="14">
        <v>0</v>
      </c>
    </row>
    <row r="80" spans="1:7" s="3" customFormat="1" ht="45" customHeight="1">
      <c r="A80" s="10" t="s">
        <v>249</v>
      </c>
      <c r="B80" s="10" t="s">
        <v>137</v>
      </c>
      <c r="C80" s="12"/>
      <c r="D80" s="12"/>
      <c r="E80" s="12"/>
      <c r="F80" s="12"/>
      <c r="G80" s="12"/>
    </row>
    <row r="81" spans="1:7" s="3" customFormat="1" ht="157.5" customHeight="1">
      <c r="A81" s="90" t="s">
        <v>123</v>
      </c>
      <c r="B81" s="91"/>
      <c r="C81" s="91"/>
      <c r="D81" s="91"/>
      <c r="E81" s="91"/>
      <c r="F81" s="91"/>
      <c r="G81" s="92"/>
    </row>
    <row r="82" spans="1:7" s="3" customFormat="1" ht="52.5" customHeight="1">
      <c r="A82" s="12"/>
      <c r="B82" s="13" t="s">
        <v>213</v>
      </c>
      <c r="C82" s="14">
        <f>D82+E82+F82+G82</f>
        <v>2606.3</v>
      </c>
      <c r="D82" s="14">
        <v>0</v>
      </c>
      <c r="E82" s="14">
        <v>2606.3</v>
      </c>
      <c r="F82" s="14">
        <v>0</v>
      </c>
      <c r="G82" s="14">
        <v>0</v>
      </c>
    </row>
    <row r="83" spans="1:7" s="3" customFormat="1" ht="90" customHeight="1">
      <c r="A83" s="12"/>
      <c r="B83" s="10" t="s">
        <v>238</v>
      </c>
      <c r="C83" s="12"/>
      <c r="D83" s="12"/>
      <c r="E83" s="12"/>
      <c r="F83" s="12"/>
      <c r="G83" s="12"/>
    </row>
    <row r="84" spans="1:7" s="3" customFormat="1" ht="264.75" customHeight="1">
      <c r="A84" s="87" t="s">
        <v>124</v>
      </c>
      <c r="B84" s="88"/>
      <c r="C84" s="88"/>
      <c r="D84" s="88"/>
      <c r="E84" s="88"/>
      <c r="F84" s="88"/>
      <c r="G84" s="89"/>
    </row>
    <row r="85" spans="1:7" s="3" customFormat="1" ht="39.75" customHeight="1">
      <c r="A85" s="12"/>
      <c r="B85" s="13" t="s">
        <v>148</v>
      </c>
      <c r="C85" s="14">
        <f>D85+E85+F85+G85</f>
        <v>16487</v>
      </c>
      <c r="D85" s="14">
        <v>0</v>
      </c>
      <c r="E85" s="14">
        <v>16487</v>
      </c>
      <c r="F85" s="14">
        <v>0</v>
      </c>
      <c r="G85" s="14">
        <v>0</v>
      </c>
    </row>
    <row r="86" spans="1:7" s="3" customFormat="1" ht="108.75" customHeight="1">
      <c r="A86" s="12"/>
      <c r="B86" s="10" t="s">
        <v>125</v>
      </c>
      <c r="C86" s="12"/>
      <c r="D86" s="12"/>
      <c r="E86" s="12"/>
      <c r="F86" s="12"/>
      <c r="G86" s="12"/>
    </row>
    <row r="87" spans="1:7" s="3" customFormat="1" ht="223.5" customHeight="1">
      <c r="A87" s="90" t="s">
        <v>126</v>
      </c>
      <c r="B87" s="91"/>
      <c r="C87" s="91"/>
      <c r="D87" s="91"/>
      <c r="E87" s="91"/>
      <c r="F87" s="91"/>
      <c r="G87" s="92"/>
    </row>
    <row r="88" spans="1:7" s="3" customFormat="1" ht="239.25" customHeight="1">
      <c r="A88" s="90" t="s">
        <v>94</v>
      </c>
      <c r="B88" s="91"/>
      <c r="C88" s="91"/>
      <c r="D88" s="91"/>
      <c r="E88" s="91"/>
      <c r="F88" s="91"/>
      <c r="G88" s="92"/>
    </row>
    <row r="89" spans="1:7" s="3" customFormat="1" ht="172.5" customHeight="1">
      <c r="A89" s="90" t="s">
        <v>92</v>
      </c>
      <c r="B89" s="91"/>
      <c r="C89" s="91"/>
      <c r="D89" s="91"/>
      <c r="E89" s="91"/>
      <c r="F89" s="91"/>
      <c r="G89" s="92"/>
    </row>
    <row r="90" spans="1:7" s="3" customFormat="1" ht="51" customHeight="1">
      <c r="A90" s="87" t="s">
        <v>93</v>
      </c>
      <c r="B90" s="88"/>
      <c r="C90" s="88"/>
      <c r="D90" s="88"/>
      <c r="E90" s="88"/>
      <c r="F90" s="88"/>
      <c r="G90" s="89"/>
    </row>
    <row r="91" spans="1:7" s="3" customFormat="1" ht="66.75" customHeight="1">
      <c r="A91" s="13" t="s">
        <v>228</v>
      </c>
      <c r="B91" s="13" t="s">
        <v>229</v>
      </c>
      <c r="C91" s="14">
        <f>D91+E91+F91+G91</f>
        <v>24707.335</v>
      </c>
      <c r="D91" s="14">
        <v>9156.935</v>
      </c>
      <c r="E91" s="14">
        <v>15550.4</v>
      </c>
      <c r="F91" s="14">
        <v>0</v>
      </c>
      <c r="G91" s="14">
        <v>0</v>
      </c>
    </row>
    <row r="92" spans="1:7" s="3" customFormat="1" ht="35.25" customHeight="1">
      <c r="A92" s="10" t="s">
        <v>249</v>
      </c>
      <c r="B92" s="10" t="s">
        <v>137</v>
      </c>
      <c r="C92" s="12"/>
      <c r="D92" s="12"/>
      <c r="E92" s="12"/>
      <c r="F92" s="12"/>
      <c r="G92" s="12"/>
    </row>
    <row r="93" spans="1:7" s="3" customFormat="1" ht="237.75" customHeight="1">
      <c r="A93" s="74" t="s">
        <v>95</v>
      </c>
      <c r="B93" s="75"/>
      <c r="C93" s="75"/>
      <c r="D93" s="75"/>
      <c r="E93" s="75"/>
      <c r="F93" s="75"/>
      <c r="G93" s="76"/>
    </row>
    <row r="94" spans="1:7" s="3" customFormat="1" ht="66" customHeight="1">
      <c r="A94" s="13" t="s">
        <v>228</v>
      </c>
      <c r="B94" s="13" t="s">
        <v>230</v>
      </c>
      <c r="C94" s="14">
        <f>D94+E94+F94+G94</f>
        <v>39281.87586</v>
      </c>
      <c r="D94" s="14">
        <v>18984</v>
      </c>
      <c r="E94" s="14">
        <v>20297.87586</v>
      </c>
      <c r="F94" s="14">
        <v>0</v>
      </c>
      <c r="G94" s="14">
        <v>0</v>
      </c>
    </row>
    <row r="95" spans="1:7" s="3" customFormat="1" ht="37.5" customHeight="1">
      <c r="A95" s="10" t="s">
        <v>249</v>
      </c>
      <c r="B95" s="10" t="s">
        <v>137</v>
      </c>
      <c r="C95" s="12"/>
      <c r="D95" s="12"/>
      <c r="E95" s="12"/>
      <c r="F95" s="12"/>
      <c r="G95" s="12"/>
    </row>
    <row r="96" spans="1:7" s="3" customFormat="1" ht="129" customHeight="1">
      <c r="A96" s="74" t="s">
        <v>96</v>
      </c>
      <c r="B96" s="75"/>
      <c r="C96" s="75"/>
      <c r="D96" s="75"/>
      <c r="E96" s="75"/>
      <c r="F96" s="75"/>
      <c r="G96" s="76"/>
    </row>
    <row r="97" spans="1:7" s="3" customFormat="1" ht="66.75" customHeight="1">
      <c r="A97" s="13" t="s">
        <v>228</v>
      </c>
      <c r="B97" s="13" t="s">
        <v>231</v>
      </c>
      <c r="C97" s="14">
        <f>D97+E97+F97+G97</f>
        <v>57575.206</v>
      </c>
      <c r="D97" s="14">
        <v>13301.8</v>
      </c>
      <c r="E97" s="14">
        <v>30987.7</v>
      </c>
      <c r="F97" s="14">
        <v>13285.706</v>
      </c>
      <c r="G97" s="14">
        <v>0</v>
      </c>
    </row>
    <row r="98" spans="1:7" s="3" customFormat="1" ht="33" customHeight="1">
      <c r="A98" s="10" t="s">
        <v>249</v>
      </c>
      <c r="B98" s="10" t="s">
        <v>137</v>
      </c>
      <c r="C98" s="12"/>
      <c r="D98" s="12"/>
      <c r="E98" s="12"/>
      <c r="F98" s="12"/>
      <c r="G98" s="12"/>
    </row>
    <row r="99" spans="1:7" s="3" customFormat="1" ht="137.25" customHeight="1">
      <c r="A99" s="74" t="s">
        <v>97</v>
      </c>
      <c r="B99" s="75"/>
      <c r="C99" s="75"/>
      <c r="D99" s="75"/>
      <c r="E99" s="75"/>
      <c r="F99" s="75"/>
      <c r="G99" s="76"/>
    </row>
    <row r="100" spans="1:7" s="3" customFormat="1" ht="72.75" customHeight="1">
      <c r="A100" s="12"/>
      <c r="B100" s="13" t="s">
        <v>8</v>
      </c>
      <c r="C100" s="30">
        <f>D100+E100+F100+G100</f>
        <v>11837.969000000001</v>
      </c>
      <c r="D100" s="30">
        <v>6314</v>
      </c>
      <c r="E100" s="30">
        <v>0</v>
      </c>
      <c r="F100" s="30">
        <v>5523.969</v>
      </c>
      <c r="G100" s="30">
        <v>0</v>
      </c>
    </row>
    <row r="101" spans="1:7" s="3" customFormat="1" ht="63" customHeight="1">
      <c r="A101" s="12"/>
      <c r="B101" s="24" t="s">
        <v>137</v>
      </c>
      <c r="C101" s="12"/>
      <c r="D101" s="12"/>
      <c r="E101" s="12"/>
      <c r="F101" s="12"/>
      <c r="G101" s="12"/>
    </row>
    <row r="102" spans="1:7" s="3" customFormat="1" ht="39" customHeight="1">
      <c r="A102" s="74" t="s">
        <v>9</v>
      </c>
      <c r="B102" s="75"/>
      <c r="C102" s="75"/>
      <c r="D102" s="75"/>
      <c r="E102" s="75"/>
      <c r="F102" s="75"/>
      <c r="G102" s="76"/>
    </row>
    <row r="103" spans="1:7" s="3" customFormat="1" ht="71.25" customHeight="1">
      <c r="A103" s="13" t="s">
        <v>216</v>
      </c>
      <c r="B103" s="59"/>
      <c r="C103" s="30">
        <f>SUM(D103:G103)</f>
        <v>25030.5</v>
      </c>
      <c r="D103" s="30">
        <v>25030.5</v>
      </c>
      <c r="E103" s="30">
        <v>0</v>
      </c>
      <c r="F103" s="30">
        <v>0</v>
      </c>
      <c r="G103" s="30">
        <v>0</v>
      </c>
    </row>
    <row r="104" spans="1:7" s="3" customFormat="1" ht="133.5" customHeight="1">
      <c r="A104" s="24" t="s">
        <v>249</v>
      </c>
      <c r="B104" s="24" t="s">
        <v>24</v>
      </c>
      <c r="C104" s="60"/>
      <c r="D104" s="60"/>
      <c r="E104" s="60"/>
      <c r="F104" s="60"/>
      <c r="G104" s="60"/>
    </row>
    <row r="105" spans="1:7" s="3" customFormat="1" ht="54" customHeight="1">
      <c r="A105" s="82" t="s">
        <v>25</v>
      </c>
      <c r="B105" s="83"/>
      <c r="C105" s="83"/>
      <c r="D105" s="83"/>
      <c r="E105" s="83"/>
      <c r="F105" s="83"/>
      <c r="G105" s="84"/>
    </row>
    <row r="106" spans="1:7" ht="24" customHeight="1">
      <c r="A106" s="93" t="s">
        <v>166</v>
      </c>
      <c r="B106" s="93"/>
      <c r="C106" s="93"/>
      <c r="D106" s="93"/>
      <c r="E106" s="93"/>
      <c r="F106" s="93"/>
      <c r="G106" s="93"/>
    </row>
    <row r="107" spans="1:7" ht="33" customHeight="1">
      <c r="A107" s="53" t="s">
        <v>162</v>
      </c>
      <c r="B107" s="53"/>
      <c r="C107" s="54">
        <f>C108+C111+C114+C117</f>
        <v>219893.20899999997</v>
      </c>
      <c r="D107" s="54">
        <f>D108+D111+D114+D117</f>
        <v>119156.23599999999</v>
      </c>
      <c r="E107" s="54">
        <f>E108+E111+E114+E117</f>
        <v>77608.37299999999</v>
      </c>
      <c r="F107" s="54">
        <f>F108+F111+F114+F117</f>
        <v>14548.2</v>
      </c>
      <c r="G107" s="54">
        <f>G108+G111+G114+G117</f>
        <v>8580.4</v>
      </c>
    </row>
    <row r="108" spans="1:7" ht="38.25" customHeight="1">
      <c r="A108" s="26" t="s">
        <v>47</v>
      </c>
      <c r="B108" s="40"/>
      <c r="C108" s="21">
        <f>SUM(D108:G108)</f>
        <v>96357.09999999999</v>
      </c>
      <c r="D108" s="11">
        <v>20200.7</v>
      </c>
      <c r="E108" s="9">
        <v>76156.4</v>
      </c>
      <c r="F108" s="9">
        <v>0</v>
      </c>
      <c r="G108" s="9">
        <v>0</v>
      </c>
    </row>
    <row r="109" spans="1:7" ht="51.75" customHeight="1">
      <c r="A109" s="24" t="s">
        <v>215</v>
      </c>
      <c r="B109" s="24" t="s">
        <v>26</v>
      </c>
      <c r="C109" s="40"/>
      <c r="D109" s="61"/>
      <c r="E109" s="62"/>
      <c r="F109" s="62"/>
      <c r="G109" s="62"/>
    </row>
    <row r="110" spans="1:7" ht="72.75" customHeight="1">
      <c r="A110" s="95" t="s">
        <v>256</v>
      </c>
      <c r="B110" s="96"/>
      <c r="C110" s="96"/>
      <c r="D110" s="96"/>
      <c r="E110" s="96"/>
      <c r="F110" s="96"/>
      <c r="G110" s="97"/>
    </row>
    <row r="111" spans="1:7" ht="50.25" customHeight="1">
      <c r="A111" s="13" t="s">
        <v>47</v>
      </c>
      <c r="B111" s="13" t="s">
        <v>131</v>
      </c>
      <c r="C111" s="21">
        <f>D111+E111+F111+G111</f>
        <v>18589.336</v>
      </c>
      <c r="D111" s="9">
        <v>3085.136</v>
      </c>
      <c r="E111" s="9">
        <v>956</v>
      </c>
      <c r="F111" s="9">
        <v>14548.2</v>
      </c>
      <c r="G111" s="9">
        <v>0</v>
      </c>
    </row>
    <row r="112" spans="1:7" ht="34.5" customHeight="1">
      <c r="A112" s="10" t="s">
        <v>179</v>
      </c>
      <c r="B112" s="10" t="s">
        <v>136</v>
      </c>
      <c r="C112" s="28"/>
      <c r="D112" s="29"/>
      <c r="E112" s="29"/>
      <c r="F112" s="29"/>
      <c r="G112" s="29"/>
    </row>
    <row r="113" spans="1:7" ht="243.75" customHeight="1">
      <c r="A113" s="74" t="s">
        <v>98</v>
      </c>
      <c r="B113" s="75"/>
      <c r="C113" s="75"/>
      <c r="D113" s="75"/>
      <c r="E113" s="75"/>
      <c r="F113" s="75"/>
      <c r="G113" s="76"/>
    </row>
    <row r="114" spans="1:7" ht="53.25" customHeight="1">
      <c r="A114" s="26" t="s">
        <v>47</v>
      </c>
      <c r="B114" s="26" t="s">
        <v>132</v>
      </c>
      <c r="C114" s="27">
        <f>D114+E114+F114+G114</f>
        <v>695.973</v>
      </c>
      <c r="D114" s="9">
        <v>200</v>
      </c>
      <c r="E114" s="9">
        <v>495.973</v>
      </c>
      <c r="F114" s="9">
        <v>0</v>
      </c>
      <c r="G114" s="9">
        <v>0</v>
      </c>
    </row>
    <row r="115" spans="1:7" ht="34.5" customHeight="1">
      <c r="A115" s="10" t="s">
        <v>179</v>
      </c>
      <c r="B115" s="10" t="s">
        <v>136</v>
      </c>
      <c r="C115" s="28"/>
      <c r="D115" s="9"/>
      <c r="E115" s="9"/>
      <c r="F115" s="9"/>
      <c r="G115" s="9"/>
    </row>
    <row r="116" spans="1:7" ht="200.25" customHeight="1">
      <c r="A116" s="74" t="s">
        <v>99</v>
      </c>
      <c r="B116" s="75"/>
      <c r="C116" s="75"/>
      <c r="D116" s="75"/>
      <c r="E116" s="75"/>
      <c r="F116" s="75"/>
      <c r="G116" s="76"/>
    </row>
    <row r="117" spans="1:7" s="3" customFormat="1" ht="56.25" customHeight="1">
      <c r="A117" s="26" t="s">
        <v>217</v>
      </c>
      <c r="B117" s="26"/>
      <c r="C117" s="30">
        <f>SUM(D117:G117)</f>
        <v>104250.79999999999</v>
      </c>
      <c r="D117" s="30">
        <v>95670.4</v>
      </c>
      <c r="E117" s="30">
        <v>0</v>
      </c>
      <c r="F117" s="30">
        <v>0</v>
      </c>
      <c r="G117" s="30">
        <v>8580.4</v>
      </c>
    </row>
    <row r="118" spans="1:7" s="3" customFormat="1" ht="34.5" customHeight="1">
      <c r="A118" s="24" t="s">
        <v>218</v>
      </c>
      <c r="B118" s="24" t="s">
        <v>219</v>
      </c>
      <c r="C118" s="23"/>
      <c r="D118" s="23"/>
      <c r="E118" s="23"/>
      <c r="F118" s="23"/>
      <c r="G118" s="23"/>
    </row>
    <row r="119" spans="1:7" s="3" customFormat="1" ht="67.5" customHeight="1">
      <c r="A119" s="81" t="s">
        <v>27</v>
      </c>
      <c r="B119" s="81"/>
      <c r="C119" s="81"/>
      <c r="D119" s="81"/>
      <c r="E119" s="81"/>
      <c r="F119" s="81"/>
      <c r="G119" s="81"/>
    </row>
    <row r="120" spans="1:7" s="19" customFormat="1" ht="38.25" customHeight="1">
      <c r="A120" s="98" t="s">
        <v>159</v>
      </c>
      <c r="B120" s="99"/>
      <c r="C120" s="99"/>
      <c r="D120" s="99"/>
      <c r="E120" s="99"/>
      <c r="F120" s="99"/>
      <c r="G120" s="100"/>
    </row>
    <row r="121" spans="1:7" s="19" customFormat="1" ht="30" customHeight="1">
      <c r="A121" s="53" t="s">
        <v>162</v>
      </c>
      <c r="B121" s="53"/>
      <c r="C121" s="54">
        <f>C122+C125+C128+C131+C134+C137+C140+C143+C146+C149+C152+C156+C159+C162+C165</f>
        <v>19417032.237</v>
      </c>
      <c r="D121" s="54">
        <f>D122+D125+D128+D131+D134+D137+D140+D143+D146+D149+D152+D156+D159+D162+D165</f>
        <v>1430028.35</v>
      </c>
      <c r="E121" s="54">
        <f>E122+E125+E128+E131+E134+E137+E140+E143+E146+E149+E152+E156+E159+E162+E165</f>
        <v>4955518.387</v>
      </c>
      <c r="F121" s="54">
        <f>F122+F125+F128+F131+F134+F137+F140+F143+F146+F149+F152+F156+F159+F162+F165</f>
        <v>0</v>
      </c>
      <c r="G121" s="54">
        <f>G122+G125+G128+G131+G134+G137+G140+G143+G146+G149+G152+G156+G159+G162+G165</f>
        <v>13031485.5</v>
      </c>
    </row>
    <row r="122" spans="1:7" s="3" customFormat="1" ht="65.25" customHeight="1">
      <c r="A122" s="13" t="s">
        <v>151</v>
      </c>
      <c r="B122" s="63"/>
      <c r="C122" s="21">
        <f>SUM(D122:G122)</f>
        <v>113000</v>
      </c>
      <c r="D122" s="9">
        <v>113000</v>
      </c>
      <c r="E122" s="11">
        <v>0</v>
      </c>
      <c r="F122" s="9">
        <v>0</v>
      </c>
      <c r="G122" s="9">
        <v>0</v>
      </c>
    </row>
    <row r="123" spans="1:7" s="3" customFormat="1" ht="54.75" customHeight="1">
      <c r="A123" s="24" t="s">
        <v>232</v>
      </c>
      <c r="B123" s="24" t="s">
        <v>152</v>
      </c>
      <c r="C123" s="64"/>
      <c r="D123" s="64"/>
      <c r="E123" s="64"/>
      <c r="F123" s="64"/>
      <c r="G123" s="64"/>
    </row>
    <row r="124" spans="1:7" s="3" customFormat="1" ht="39" customHeight="1">
      <c r="A124" s="78" t="s">
        <v>28</v>
      </c>
      <c r="B124" s="79"/>
      <c r="C124" s="79"/>
      <c r="D124" s="79"/>
      <c r="E124" s="79"/>
      <c r="F124" s="79"/>
      <c r="G124" s="80"/>
    </row>
    <row r="125" spans="1:7" s="3" customFormat="1" ht="72" customHeight="1">
      <c r="A125" s="13" t="s">
        <v>48</v>
      </c>
      <c r="B125" s="13" t="s">
        <v>149</v>
      </c>
      <c r="C125" s="21">
        <f>SUM(D125:G125)</f>
        <v>2853813.08</v>
      </c>
      <c r="D125" s="30">
        <v>49203.08</v>
      </c>
      <c r="E125" s="30">
        <v>2804610</v>
      </c>
      <c r="F125" s="30">
        <v>0</v>
      </c>
      <c r="G125" s="30">
        <v>0</v>
      </c>
    </row>
    <row r="126" spans="1:7" s="3" customFormat="1" ht="45" customHeight="1">
      <c r="A126" s="10" t="s">
        <v>220</v>
      </c>
      <c r="B126" s="10" t="s">
        <v>221</v>
      </c>
      <c r="C126" s="21"/>
      <c r="D126" s="31"/>
      <c r="E126" s="31"/>
      <c r="F126" s="31"/>
      <c r="G126" s="31"/>
    </row>
    <row r="127" spans="1:7" ht="314.25" customHeight="1">
      <c r="A127" s="90" t="s">
        <v>91</v>
      </c>
      <c r="B127" s="91"/>
      <c r="C127" s="91"/>
      <c r="D127" s="91"/>
      <c r="E127" s="91"/>
      <c r="F127" s="91"/>
      <c r="G127" s="92"/>
    </row>
    <row r="128" spans="1:7" ht="72" customHeight="1">
      <c r="A128" s="13" t="s">
        <v>48</v>
      </c>
      <c r="B128" s="12"/>
      <c r="C128" s="14">
        <f>SUM(D128:G128)</f>
        <v>351683.3</v>
      </c>
      <c r="D128" s="9">
        <v>351683.3</v>
      </c>
      <c r="E128" s="9">
        <v>0</v>
      </c>
      <c r="F128" s="9">
        <v>0</v>
      </c>
      <c r="G128" s="14">
        <v>0</v>
      </c>
    </row>
    <row r="129" spans="1:7" ht="117.75" customHeight="1">
      <c r="A129" s="10" t="s">
        <v>220</v>
      </c>
      <c r="B129" s="10" t="s">
        <v>55</v>
      </c>
      <c r="C129" s="12"/>
      <c r="D129" s="12"/>
      <c r="E129" s="12"/>
      <c r="F129" s="12"/>
      <c r="G129" s="12"/>
    </row>
    <row r="130" spans="1:7" ht="138" customHeight="1">
      <c r="A130" s="81" t="s">
        <v>0</v>
      </c>
      <c r="B130" s="81"/>
      <c r="C130" s="81"/>
      <c r="D130" s="81"/>
      <c r="E130" s="81"/>
      <c r="F130" s="81"/>
      <c r="G130" s="81"/>
    </row>
    <row r="131" spans="1:7" ht="123" customHeight="1">
      <c r="A131" s="13" t="s">
        <v>257</v>
      </c>
      <c r="B131" s="13" t="s">
        <v>150</v>
      </c>
      <c r="C131" s="11">
        <f>SUM(D131:G131)</f>
        <v>415041.1</v>
      </c>
      <c r="D131" s="11">
        <v>43709.5</v>
      </c>
      <c r="E131" s="11">
        <v>61555.6</v>
      </c>
      <c r="F131" s="9">
        <v>0</v>
      </c>
      <c r="G131" s="9">
        <v>309776</v>
      </c>
    </row>
    <row r="132" spans="1:7" s="4" customFormat="1" ht="36.75" customHeight="1">
      <c r="A132" s="24" t="s">
        <v>193</v>
      </c>
      <c r="B132" s="10" t="s">
        <v>133</v>
      </c>
      <c r="C132" s="32"/>
      <c r="D132" s="32"/>
      <c r="E132" s="32"/>
      <c r="F132" s="32"/>
      <c r="G132" s="32"/>
    </row>
    <row r="133" spans="1:7" s="4" customFormat="1" ht="102.75" customHeight="1">
      <c r="A133" s="81" t="s">
        <v>259</v>
      </c>
      <c r="B133" s="81"/>
      <c r="C133" s="81"/>
      <c r="D133" s="81"/>
      <c r="E133" s="81"/>
      <c r="F133" s="81"/>
      <c r="G133" s="81"/>
    </row>
    <row r="134" spans="1:7" s="4" customFormat="1" ht="121.5" customHeight="1">
      <c r="A134" s="33" t="s">
        <v>59</v>
      </c>
      <c r="B134" s="26" t="s">
        <v>174</v>
      </c>
      <c r="C134" s="34">
        <f>D134+E134+F134+G134</f>
        <v>943626.6</v>
      </c>
      <c r="D134" s="35">
        <v>458603.8</v>
      </c>
      <c r="E134" s="35">
        <v>485022.8</v>
      </c>
      <c r="F134" s="34">
        <v>0</v>
      </c>
      <c r="G134" s="34">
        <v>0</v>
      </c>
    </row>
    <row r="135" spans="1:7" s="4" customFormat="1" ht="35.25" customHeight="1">
      <c r="A135" s="10" t="s">
        <v>193</v>
      </c>
      <c r="B135" s="10" t="s">
        <v>142</v>
      </c>
      <c r="C135" s="12"/>
      <c r="D135" s="12"/>
      <c r="E135" s="12"/>
      <c r="F135" s="12"/>
      <c r="G135" s="12"/>
    </row>
    <row r="136" spans="1:7" s="4" customFormat="1" ht="205.5" customHeight="1">
      <c r="A136" s="90" t="s">
        <v>258</v>
      </c>
      <c r="B136" s="91"/>
      <c r="C136" s="91"/>
      <c r="D136" s="91"/>
      <c r="E136" s="91"/>
      <c r="F136" s="91"/>
      <c r="G136" s="92"/>
    </row>
    <row r="137" spans="1:7" s="5" customFormat="1" ht="69" customHeight="1">
      <c r="A137" s="13" t="s">
        <v>222</v>
      </c>
      <c r="B137" s="12"/>
      <c r="C137" s="14">
        <f>SUM(D137:G137)</f>
        <v>31217.9</v>
      </c>
      <c r="D137" s="14">
        <v>29999.9</v>
      </c>
      <c r="E137" s="14">
        <v>0</v>
      </c>
      <c r="F137" s="14">
        <v>0</v>
      </c>
      <c r="G137" s="14">
        <v>1218</v>
      </c>
    </row>
    <row r="138" spans="1:7" s="5" customFormat="1" ht="50.25" customHeight="1">
      <c r="A138" s="10" t="s">
        <v>180</v>
      </c>
      <c r="B138" s="10" t="s">
        <v>223</v>
      </c>
      <c r="C138" s="12"/>
      <c r="D138" s="12"/>
      <c r="E138" s="12"/>
      <c r="F138" s="12"/>
      <c r="G138" s="12"/>
    </row>
    <row r="139" spans="1:7" s="5" customFormat="1" ht="41.25" customHeight="1">
      <c r="A139" s="81" t="s">
        <v>29</v>
      </c>
      <c r="B139" s="81"/>
      <c r="C139" s="81"/>
      <c r="D139" s="81"/>
      <c r="E139" s="81"/>
      <c r="F139" s="81"/>
      <c r="G139" s="81"/>
    </row>
    <row r="140" spans="1:7" s="5" customFormat="1" ht="49.5">
      <c r="A140" s="13" t="s">
        <v>239</v>
      </c>
      <c r="B140" s="23"/>
      <c r="C140" s="14">
        <f>SUM(D140:G140)</f>
        <v>65000</v>
      </c>
      <c r="D140" s="14">
        <v>65000</v>
      </c>
      <c r="E140" s="14">
        <v>0</v>
      </c>
      <c r="F140" s="14">
        <v>0</v>
      </c>
      <c r="G140" s="14">
        <v>0</v>
      </c>
    </row>
    <row r="141" spans="1:7" s="5" customFormat="1" ht="99">
      <c r="A141" s="10" t="s">
        <v>175</v>
      </c>
      <c r="B141" s="10" t="s">
        <v>30</v>
      </c>
      <c r="C141" s="14"/>
      <c r="D141" s="14"/>
      <c r="E141" s="14"/>
      <c r="F141" s="14"/>
      <c r="G141" s="14"/>
    </row>
    <row r="142" spans="1:7" s="5" customFormat="1" ht="36.75" customHeight="1">
      <c r="A142" s="82" t="s">
        <v>31</v>
      </c>
      <c r="B142" s="83"/>
      <c r="C142" s="83"/>
      <c r="D142" s="83"/>
      <c r="E142" s="83"/>
      <c r="F142" s="83"/>
      <c r="G142" s="84"/>
    </row>
    <row r="143" spans="1:7" s="4" customFormat="1" ht="71.25" customHeight="1">
      <c r="A143" s="13" t="s">
        <v>224</v>
      </c>
      <c r="B143" s="13"/>
      <c r="C143" s="14">
        <f>SUM(D143:G143)</f>
        <v>75300</v>
      </c>
      <c r="D143" s="14">
        <v>75300</v>
      </c>
      <c r="E143" s="14">
        <v>0</v>
      </c>
      <c r="F143" s="14">
        <v>0</v>
      </c>
      <c r="G143" s="14">
        <v>0</v>
      </c>
    </row>
    <row r="144" spans="1:7" s="4" customFormat="1" ht="54.75" customHeight="1">
      <c r="A144" s="24" t="s">
        <v>232</v>
      </c>
      <c r="B144" s="10" t="s">
        <v>152</v>
      </c>
      <c r="C144" s="65"/>
      <c r="D144" s="65"/>
      <c r="E144" s="65"/>
      <c r="F144" s="65"/>
      <c r="G144" s="65"/>
    </row>
    <row r="145" spans="1:7" s="4" customFormat="1" ht="55.5" customHeight="1">
      <c r="A145" s="81" t="s">
        <v>32</v>
      </c>
      <c r="B145" s="81"/>
      <c r="C145" s="81"/>
      <c r="D145" s="81"/>
      <c r="E145" s="81"/>
      <c r="F145" s="81"/>
      <c r="G145" s="81"/>
    </row>
    <row r="146" spans="1:7" s="5" customFormat="1" ht="84.75" customHeight="1">
      <c r="A146" s="13" t="s">
        <v>225</v>
      </c>
      <c r="B146" s="13"/>
      <c r="C146" s="14">
        <f>SUM(D146:G146)</f>
        <v>122330</v>
      </c>
      <c r="D146" s="14">
        <v>122330</v>
      </c>
      <c r="E146" s="14">
        <v>0</v>
      </c>
      <c r="F146" s="14">
        <v>0</v>
      </c>
      <c r="G146" s="14">
        <v>0</v>
      </c>
    </row>
    <row r="147" spans="1:7" s="5" customFormat="1" ht="85.5" customHeight="1">
      <c r="A147" s="24" t="s">
        <v>249</v>
      </c>
      <c r="B147" s="10" t="s">
        <v>33</v>
      </c>
      <c r="C147" s="65"/>
      <c r="D147" s="65"/>
      <c r="E147" s="65"/>
      <c r="F147" s="65"/>
      <c r="G147" s="47"/>
    </row>
    <row r="148" spans="1:7" s="5" customFormat="1" ht="57.75" customHeight="1">
      <c r="A148" s="82" t="s">
        <v>34</v>
      </c>
      <c r="B148" s="83"/>
      <c r="C148" s="83"/>
      <c r="D148" s="83"/>
      <c r="E148" s="83"/>
      <c r="F148" s="83"/>
      <c r="G148" s="84"/>
    </row>
    <row r="149" spans="1:7" ht="70.5" customHeight="1">
      <c r="A149" s="13" t="s">
        <v>36</v>
      </c>
      <c r="B149" s="43"/>
      <c r="C149" s="14">
        <f>SUM(D149:G149)</f>
        <v>111142.5</v>
      </c>
      <c r="D149" s="14">
        <v>105269</v>
      </c>
      <c r="E149" s="14">
        <v>0</v>
      </c>
      <c r="F149" s="14">
        <v>0</v>
      </c>
      <c r="G149" s="14">
        <v>5873.5</v>
      </c>
    </row>
    <row r="150" spans="1:7" ht="53.25" customHeight="1">
      <c r="A150" s="10" t="s">
        <v>180</v>
      </c>
      <c r="B150" s="10" t="s">
        <v>35</v>
      </c>
      <c r="C150" s="14"/>
      <c r="D150" s="14"/>
      <c r="E150" s="14"/>
      <c r="F150" s="14"/>
      <c r="G150" s="14"/>
    </row>
    <row r="151" spans="1:7" ht="21" customHeight="1">
      <c r="A151" s="81" t="s">
        <v>37</v>
      </c>
      <c r="B151" s="81"/>
      <c r="C151" s="81"/>
      <c r="D151" s="81"/>
      <c r="E151" s="81"/>
      <c r="F151" s="81"/>
      <c r="G151" s="81"/>
    </row>
    <row r="152" spans="1:7" ht="74.25" customHeight="1">
      <c r="A152" s="12"/>
      <c r="B152" s="13" t="s">
        <v>290</v>
      </c>
      <c r="C152" s="14">
        <f>SUM(D152:G152)</f>
        <v>1568161.4000000001</v>
      </c>
      <c r="D152" s="14">
        <v>2457.6</v>
      </c>
      <c r="E152" s="14">
        <v>1565703.8</v>
      </c>
      <c r="F152" s="14">
        <v>0</v>
      </c>
      <c r="G152" s="14">
        <v>0</v>
      </c>
    </row>
    <row r="153" spans="1:7" ht="35.25" customHeight="1">
      <c r="A153" s="12"/>
      <c r="B153" s="10" t="s">
        <v>134</v>
      </c>
      <c r="C153" s="12"/>
      <c r="D153" s="12"/>
      <c r="E153" s="12"/>
      <c r="F153" s="12"/>
      <c r="G153" s="12"/>
    </row>
    <row r="154" spans="1:7" ht="142.5" customHeight="1">
      <c r="A154" s="81" t="s">
        <v>61</v>
      </c>
      <c r="B154" s="81"/>
      <c r="C154" s="81"/>
      <c r="D154" s="81"/>
      <c r="E154" s="81"/>
      <c r="F154" s="81"/>
      <c r="G154" s="81"/>
    </row>
    <row r="155" spans="1:7" ht="180" customHeight="1">
      <c r="A155" s="74" t="s">
        <v>60</v>
      </c>
      <c r="B155" s="75"/>
      <c r="C155" s="75"/>
      <c r="D155" s="75"/>
      <c r="E155" s="75"/>
      <c r="F155" s="75"/>
      <c r="G155" s="76"/>
    </row>
    <row r="156" spans="1:7" ht="76.5" customHeight="1">
      <c r="A156" s="13" t="s">
        <v>282</v>
      </c>
      <c r="B156" s="13" t="s">
        <v>283</v>
      </c>
      <c r="C156" s="14">
        <f>D156+E156+F156+G156</f>
        <v>37449.87</v>
      </c>
      <c r="D156" s="14">
        <v>13472.17</v>
      </c>
      <c r="E156" s="14">
        <v>23977.7</v>
      </c>
      <c r="F156" s="14">
        <v>0</v>
      </c>
      <c r="G156" s="14">
        <v>0</v>
      </c>
    </row>
    <row r="157" spans="1:7" ht="60" customHeight="1">
      <c r="A157" s="24" t="s">
        <v>284</v>
      </c>
      <c r="B157" s="24" t="s">
        <v>4</v>
      </c>
      <c r="C157" s="12"/>
      <c r="D157" s="12"/>
      <c r="E157" s="12"/>
      <c r="F157" s="12"/>
      <c r="G157" s="12"/>
    </row>
    <row r="158" spans="1:7" ht="249" customHeight="1">
      <c r="A158" s="74" t="s">
        <v>17</v>
      </c>
      <c r="B158" s="75"/>
      <c r="C158" s="75"/>
      <c r="D158" s="75"/>
      <c r="E158" s="75"/>
      <c r="F158" s="75"/>
      <c r="G158" s="76"/>
    </row>
    <row r="159" spans="1:7" ht="96" customHeight="1">
      <c r="A159" s="12"/>
      <c r="B159" s="13" t="s">
        <v>62</v>
      </c>
      <c r="C159" s="14">
        <f>D159+E159+F159+G159</f>
        <v>12650000</v>
      </c>
      <c r="D159" s="14">
        <v>0</v>
      </c>
      <c r="E159" s="14">
        <v>0</v>
      </c>
      <c r="F159" s="14">
        <v>0</v>
      </c>
      <c r="G159" s="14">
        <v>12650000</v>
      </c>
    </row>
    <row r="160" spans="1:7" ht="36.75" customHeight="1">
      <c r="A160" s="25"/>
      <c r="B160" s="24" t="s">
        <v>134</v>
      </c>
      <c r="C160" s="25"/>
      <c r="D160" s="25"/>
      <c r="E160" s="25"/>
      <c r="F160" s="25"/>
      <c r="G160" s="25"/>
    </row>
    <row r="161" spans="1:7" ht="57.75" customHeight="1">
      <c r="A161" s="74" t="s">
        <v>63</v>
      </c>
      <c r="B161" s="75"/>
      <c r="C161" s="75"/>
      <c r="D161" s="75"/>
      <c r="E161" s="75"/>
      <c r="F161" s="75"/>
      <c r="G161" s="76"/>
    </row>
    <row r="162" spans="1:7" ht="53.25" customHeight="1">
      <c r="A162" s="36"/>
      <c r="B162" s="26" t="s">
        <v>191</v>
      </c>
      <c r="C162" s="14">
        <f>D162+E162+F162+G162</f>
        <v>72851.2</v>
      </c>
      <c r="D162" s="14">
        <v>0</v>
      </c>
      <c r="E162" s="14">
        <v>8233.2</v>
      </c>
      <c r="F162" s="14">
        <v>0</v>
      </c>
      <c r="G162" s="14">
        <v>64618</v>
      </c>
    </row>
    <row r="163" spans="1:7" ht="35.25" customHeight="1">
      <c r="A163" s="12"/>
      <c r="B163" s="10" t="s">
        <v>142</v>
      </c>
      <c r="C163" s="14"/>
      <c r="D163" s="14"/>
      <c r="E163" s="14"/>
      <c r="F163" s="14"/>
      <c r="G163" s="14"/>
    </row>
    <row r="164" spans="1:7" ht="111" customHeight="1">
      <c r="A164" s="81" t="s">
        <v>64</v>
      </c>
      <c r="B164" s="81"/>
      <c r="C164" s="81"/>
      <c r="D164" s="81"/>
      <c r="E164" s="81"/>
      <c r="F164" s="81"/>
      <c r="G164" s="81"/>
    </row>
    <row r="165" spans="1:7" ht="69.75" customHeight="1">
      <c r="A165" s="13" t="s">
        <v>49</v>
      </c>
      <c r="B165" s="13" t="s">
        <v>206</v>
      </c>
      <c r="C165" s="14">
        <f>D165+E165+F165+G165</f>
        <v>6415.287</v>
      </c>
      <c r="D165" s="14">
        <v>0</v>
      </c>
      <c r="E165" s="14">
        <v>6415.287</v>
      </c>
      <c r="F165" s="14">
        <v>0</v>
      </c>
      <c r="G165" s="14">
        <v>0</v>
      </c>
    </row>
    <row r="166" spans="1:7" ht="58.5" customHeight="1">
      <c r="A166" s="10" t="s">
        <v>272</v>
      </c>
      <c r="B166" s="10" t="s">
        <v>143</v>
      </c>
      <c r="C166" s="12"/>
      <c r="D166" s="12"/>
      <c r="E166" s="12"/>
      <c r="F166" s="12"/>
      <c r="G166" s="12"/>
    </row>
    <row r="167" spans="1:7" ht="205.5" customHeight="1">
      <c r="A167" s="74" t="s">
        <v>271</v>
      </c>
      <c r="B167" s="75"/>
      <c r="C167" s="75"/>
      <c r="D167" s="75"/>
      <c r="E167" s="75"/>
      <c r="F167" s="75"/>
      <c r="G167" s="76"/>
    </row>
    <row r="168" spans="1:7" s="19" customFormat="1" ht="24.75" customHeight="1">
      <c r="A168" s="77" t="s">
        <v>160</v>
      </c>
      <c r="B168" s="77"/>
      <c r="C168" s="77"/>
      <c r="D168" s="77"/>
      <c r="E168" s="77"/>
      <c r="F168" s="77"/>
      <c r="G168" s="77"/>
    </row>
    <row r="169" spans="1:7" s="20" customFormat="1" ht="43.5" customHeight="1">
      <c r="A169" s="53" t="s">
        <v>162</v>
      </c>
      <c r="B169" s="53"/>
      <c r="C169" s="54">
        <f>C170+C186+C189+C192+C195+C198+C201+C204</f>
        <v>4235583.737</v>
      </c>
      <c r="D169" s="54">
        <f>D170+D186+D189+D192+D195+D198+D201+D204</f>
        <v>919160.732</v>
      </c>
      <c r="E169" s="54">
        <f>E170+E186+E189+E192+E195+E198+E201+E204</f>
        <v>1859935.012</v>
      </c>
      <c r="F169" s="54">
        <f>F170+F186+F189+F192+F195+F198+F201+F204</f>
        <v>198693.493</v>
      </c>
      <c r="G169" s="54">
        <f>G170+G186+G189+G192+G195+G198+G201+G204</f>
        <v>1257794.5</v>
      </c>
    </row>
    <row r="170" spans="1:7" s="4" customFormat="1" ht="69.75" customHeight="1">
      <c r="A170" s="13" t="s">
        <v>50</v>
      </c>
      <c r="B170" s="13" t="s">
        <v>207</v>
      </c>
      <c r="C170" s="14">
        <f>C171+C174+C177+C180+C183</f>
        <v>1172248.953</v>
      </c>
      <c r="D170" s="14">
        <f>D171+D174+D177+D180+D183</f>
        <v>497329.74100000004</v>
      </c>
      <c r="E170" s="14">
        <f>E171+E174+E177+E180+E183</f>
        <v>211124.78900000002</v>
      </c>
      <c r="F170" s="14">
        <f>F171+F174+F177+F180+F183</f>
        <v>20923.423</v>
      </c>
      <c r="G170" s="14">
        <f>G171+G174+G177+G180+G183</f>
        <v>442871</v>
      </c>
    </row>
    <row r="171" spans="1:7" s="4" customFormat="1" ht="82.5" customHeight="1">
      <c r="A171" s="13" t="s">
        <v>67</v>
      </c>
      <c r="B171" s="13" t="s">
        <v>233</v>
      </c>
      <c r="C171" s="14">
        <f>D171+E171+F171+G171</f>
        <v>200813.40000000002</v>
      </c>
      <c r="D171" s="9">
        <v>161215.2</v>
      </c>
      <c r="E171" s="9">
        <v>39598.2</v>
      </c>
      <c r="F171" s="9">
        <v>0</v>
      </c>
      <c r="G171" s="9">
        <v>0</v>
      </c>
    </row>
    <row r="172" spans="1:7" s="4" customFormat="1" ht="85.5" customHeight="1">
      <c r="A172" s="10" t="s">
        <v>181</v>
      </c>
      <c r="B172" s="10" t="s">
        <v>65</v>
      </c>
      <c r="C172" s="14"/>
      <c r="D172" s="37"/>
      <c r="E172" s="14"/>
      <c r="F172" s="14"/>
      <c r="G172" s="14"/>
    </row>
    <row r="173" spans="1:7" s="4" customFormat="1" ht="51.75" customHeight="1">
      <c r="A173" s="81" t="s">
        <v>251</v>
      </c>
      <c r="B173" s="81"/>
      <c r="C173" s="81"/>
      <c r="D173" s="81"/>
      <c r="E173" s="81"/>
      <c r="F173" s="81"/>
      <c r="G173" s="81"/>
    </row>
    <row r="174" spans="1:7" s="4" customFormat="1" ht="66.75" customHeight="1">
      <c r="A174" s="13" t="s">
        <v>67</v>
      </c>
      <c r="B174" s="13" t="s">
        <v>208</v>
      </c>
      <c r="C174" s="9">
        <f>D174+E174+F174+G174</f>
        <v>6245.9</v>
      </c>
      <c r="D174" s="9">
        <v>0</v>
      </c>
      <c r="E174" s="9">
        <v>6245.9</v>
      </c>
      <c r="F174" s="9">
        <v>0</v>
      </c>
      <c r="G174" s="9">
        <v>0</v>
      </c>
    </row>
    <row r="175" spans="1:7" s="4" customFormat="1" ht="54" customHeight="1">
      <c r="A175" s="10" t="s">
        <v>181</v>
      </c>
      <c r="B175" s="10" t="s">
        <v>135</v>
      </c>
      <c r="C175" s="12"/>
      <c r="D175" s="12"/>
      <c r="E175" s="12"/>
      <c r="F175" s="12"/>
      <c r="G175" s="12"/>
    </row>
    <row r="176" spans="1:7" s="4" customFormat="1" ht="75" customHeight="1">
      <c r="A176" s="74" t="s">
        <v>66</v>
      </c>
      <c r="B176" s="75"/>
      <c r="C176" s="75"/>
      <c r="D176" s="75"/>
      <c r="E176" s="75"/>
      <c r="F176" s="75"/>
      <c r="G176" s="76"/>
    </row>
    <row r="177" spans="1:7" s="4" customFormat="1" ht="32.25" customHeight="1">
      <c r="A177" s="13" t="s">
        <v>188</v>
      </c>
      <c r="B177" s="13" t="s">
        <v>189</v>
      </c>
      <c r="C177" s="9">
        <f>D177+E177+F177+G177</f>
        <v>695500.064</v>
      </c>
      <c r="D177" s="9">
        <v>78913.641</v>
      </c>
      <c r="E177" s="9">
        <v>152792</v>
      </c>
      <c r="F177" s="9">
        <v>20923.423</v>
      </c>
      <c r="G177" s="9">
        <v>442871</v>
      </c>
    </row>
    <row r="178" spans="1:7" s="4" customFormat="1" ht="51" customHeight="1">
      <c r="A178" s="10" t="s">
        <v>181</v>
      </c>
      <c r="B178" s="10" t="s">
        <v>135</v>
      </c>
      <c r="C178" s="28"/>
      <c r="D178" s="9"/>
      <c r="E178" s="9"/>
      <c r="F178" s="9"/>
      <c r="G178" s="9"/>
    </row>
    <row r="179" spans="1:7" s="4" customFormat="1" ht="103.5" customHeight="1">
      <c r="A179" s="74" t="s">
        <v>252</v>
      </c>
      <c r="B179" s="75"/>
      <c r="C179" s="75"/>
      <c r="D179" s="75"/>
      <c r="E179" s="75"/>
      <c r="F179" s="75"/>
      <c r="G179" s="76"/>
    </row>
    <row r="180" spans="1:7" s="4" customFormat="1" ht="53.25" customHeight="1">
      <c r="A180" s="33" t="s">
        <v>67</v>
      </c>
      <c r="B180" s="13" t="s">
        <v>68</v>
      </c>
      <c r="C180" s="9">
        <f>D180+E180+F180+G180</f>
        <v>12488.689</v>
      </c>
      <c r="D180" s="9">
        <v>0</v>
      </c>
      <c r="E180" s="9">
        <v>12488.689</v>
      </c>
      <c r="F180" s="9">
        <v>0</v>
      </c>
      <c r="G180" s="9">
        <v>0</v>
      </c>
    </row>
    <row r="181" spans="1:7" s="4" customFormat="1" ht="39" customHeight="1">
      <c r="A181" s="45" t="s">
        <v>181</v>
      </c>
      <c r="B181" s="10" t="s">
        <v>69</v>
      </c>
      <c r="C181" s="12"/>
      <c r="D181" s="12"/>
      <c r="E181" s="12"/>
      <c r="F181" s="12"/>
      <c r="G181" s="12"/>
    </row>
    <row r="182" spans="1:7" s="4" customFormat="1" ht="63.75" customHeight="1">
      <c r="A182" s="74" t="s">
        <v>70</v>
      </c>
      <c r="B182" s="75"/>
      <c r="C182" s="75"/>
      <c r="D182" s="75"/>
      <c r="E182" s="75"/>
      <c r="F182" s="75"/>
      <c r="G182" s="76"/>
    </row>
    <row r="183" spans="1:7" s="4" customFormat="1" ht="102.75" customHeight="1">
      <c r="A183" s="26" t="s">
        <v>170</v>
      </c>
      <c r="B183" s="45"/>
      <c r="C183" s="30">
        <f>SUM(D183:G183)</f>
        <v>257200.9</v>
      </c>
      <c r="D183" s="30">
        <v>257200.9</v>
      </c>
      <c r="E183" s="30">
        <v>0</v>
      </c>
      <c r="F183" s="30">
        <v>0</v>
      </c>
      <c r="G183" s="30">
        <v>0</v>
      </c>
    </row>
    <row r="184" spans="1:7" s="4" customFormat="1" ht="138" customHeight="1">
      <c r="A184" s="10" t="s">
        <v>181</v>
      </c>
      <c r="B184" s="10" t="s">
        <v>263</v>
      </c>
      <c r="C184" s="21"/>
      <c r="D184" s="21"/>
      <c r="E184" s="14"/>
      <c r="F184" s="14"/>
      <c r="G184" s="14"/>
    </row>
    <row r="185" spans="1:7" s="4" customFormat="1" ht="92.25" customHeight="1">
      <c r="A185" s="74" t="s">
        <v>264</v>
      </c>
      <c r="B185" s="75"/>
      <c r="C185" s="75"/>
      <c r="D185" s="75"/>
      <c r="E185" s="75"/>
      <c r="F185" s="75"/>
      <c r="G185" s="76"/>
    </row>
    <row r="186" spans="1:7" s="4" customFormat="1" ht="73.5" customHeight="1">
      <c r="A186" s="13" t="s">
        <v>245</v>
      </c>
      <c r="B186" s="13" t="s">
        <v>19</v>
      </c>
      <c r="C186" s="14">
        <f>D186+E186+F186+G186</f>
        <v>224788.2</v>
      </c>
      <c r="D186" s="30">
        <v>117577.23</v>
      </c>
      <c r="E186" s="30">
        <v>107210.97</v>
      </c>
      <c r="F186" s="30">
        <v>0</v>
      </c>
      <c r="G186" s="30">
        <v>0</v>
      </c>
    </row>
    <row r="187" spans="1:7" s="4" customFormat="1" ht="54" customHeight="1">
      <c r="A187" s="10" t="s">
        <v>181</v>
      </c>
      <c r="B187" s="10" t="s">
        <v>246</v>
      </c>
      <c r="C187" s="12"/>
      <c r="D187" s="12"/>
      <c r="E187" s="12"/>
      <c r="F187" s="12"/>
      <c r="G187" s="12"/>
    </row>
    <row r="188" spans="1:7" s="4" customFormat="1" ht="26.25" customHeight="1">
      <c r="A188" s="74" t="s">
        <v>20</v>
      </c>
      <c r="B188" s="75"/>
      <c r="C188" s="75"/>
      <c r="D188" s="75"/>
      <c r="E188" s="75"/>
      <c r="F188" s="75"/>
      <c r="G188" s="76"/>
    </row>
    <row r="189" spans="1:7" s="4" customFormat="1" ht="70.5" customHeight="1">
      <c r="A189" s="13" t="s">
        <v>245</v>
      </c>
      <c r="B189" s="13" t="s">
        <v>21</v>
      </c>
      <c r="C189" s="30">
        <f>D189+E189+F189+G189</f>
        <v>283681.5</v>
      </c>
      <c r="D189" s="30">
        <v>170161.5</v>
      </c>
      <c r="E189" s="30">
        <v>0</v>
      </c>
      <c r="F189" s="30">
        <v>98837.2</v>
      </c>
      <c r="G189" s="30">
        <v>14682.8</v>
      </c>
    </row>
    <row r="190" spans="1:7" s="4" customFormat="1" ht="49.5" customHeight="1">
      <c r="A190" s="44"/>
      <c r="B190" s="10" t="s">
        <v>246</v>
      </c>
      <c r="C190" s="12"/>
      <c r="D190" s="12"/>
      <c r="E190" s="12"/>
      <c r="F190" s="12"/>
      <c r="G190" s="12"/>
    </row>
    <row r="191" spans="1:7" s="4" customFormat="1" ht="49.5" customHeight="1">
      <c r="A191" s="74" t="s">
        <v>22</v>
      </c>
      <c r="B191" s="75"/>
      <c r="C191" s="75"/>
      <c r="D191" s="75"/>
      <c r="E191" s="75"/>
      <c r="F191" s="75"/>
      <c r="G191" s="76"/>
    </row>
    <row r="192" spans="1:7" s="4" customFormat="1" ht="64.5" customHeight="1">
      <c r="A192" s="13" t="s">
        <v>203</v>
      </c>
      <c r="B192" s="13" t="s">
        <v>204</v>
      </c>
      <c r="C192" s="14">
        <f>D192+E192+F192+G192</f>
        <v>167294.90000000002</v>
      </c>
      <c r="D192" s="14">
        <v>42868</v>
      </c>
      <c r="E192" s="14">
        <v>68538.6</v>
      </c>
      <c r="F192" s="14">
        <v>17803.1</v>
      </c>
      <c r="G192" s="14">
        <v>38085.2</v>
      </c>
    </row>
    <row r="193" spans="1:7" s="4" customFormat="1" ht="36" customHeight="1">
      <c r="A193" s="10" t="s">
        <v>193</v>
      </c>
      <c r="B193" s="10" t="s">
        <v>133</v>
      </c>
      <c r="C193" s="38"/>
      <c r="D193" s="38"/>
      <c r="E193" s="38"/>
      <c r="F193" s="38"/>
      <c r="G193" s="38"/>
    </row>
    <row r="194" spans="1:7" s="3" customFormat="1" ht="75.75" customHeight="1">
      <c r="A194" s="81" t="s">
        <v>71</v>
      </c>
      <c r="B194" s="81"/>
      <c r="C194" s="81"/>
      <c r="D194" s="81"/>
      <c r="E194" s="81"/>
      <c r="F194" s="81"/>
      <c r="G194" s="81"/>
    </row>
    <row r="195" spans="1:7" ht="83.25" customHeight="1">
      <c r="A195" s="13" t="s">
        <v>209</v>
      </c>
      <c r="B195" s="13" t="s">
        <v>210</v>
      </c>
      <c r="C195" s="14">
        <f>SUM(D195:G195)</f>
        <v>8408.861</v>
      </c>
      <c r="D195" s="14">
        <v>8408.861</v>
      </c>
      <c r="E195" s="14">
        <v>0</v>
      </c>
      <c r="F195" s="14">
        <v>0</v>
      </c>
      <c r="G195" s="14">
        <v>0</v>
      </c>
    </row>
    <row r="196" spans="1:7" s="3" customFormat="1" ht="53.25" customHeight="1">
      <c r="A196" s="10" t="s">
        <v>186</v>
      </c>
      <c r="B196" s="10" t="s">
        <v>135</v>
      </c>
      <c r="C196" s="12"/>
      <c r="D196" s="12"/>
      <c r="E196" s="12"/>
      <c r="F196" s="12"/>
      <c r="G196" s="12"/>
    </row>
    <row r="197" spans="1:7" s="4" customFormat="1" ht="120" customHeight="1">
      <c r="A197" s="81" t="s">
        <v>72</v>
      </c>
      <c r="B197" s="81"/>
      <c r="C197" s="81"/>
      <c r="D197" s="81"/>
      <c r="E197" s="81"/>
      <c r="F197" s="81"/>
      <c r="G197" s="81"/>
    </row>
    <row r="198" spans="1:7" s="4" customFormat="1" ht="108" customHeight="1">
      <c r="A198" s="13"/>
      <c r="B198" s="13" t="s">
        <v>185</v>
      </c>
      <c r="C198" s="14">
        <f>SUM(D198:G198)</f>
        <v>338679.253</v>
      </c>
      <c r="D198" s="14">
        <v>0</v>
      </c>
      <c r="E198" s="14">
        <v>338679.253</v>
      </c>
      <c r="F198" s="14">
        <v>0</v>
      </c>
      <c r="G198" s="14">
        <v>0</v>
      </c>
    </row>
    <row r="199" spans="1:7" ht="54" customHeight="1">
      <c r="A199" s="10"/>
      <c r="B199" s="10" t="s">
        <v>135</v>
      </c>
      <c r="C199" s="23"/>
      <c r="D199" s="23"/>
      <c r="E199" s="23"/>
      <c r="F199" s="23"/>
      <c r="G199" s="23"/>
    </row>
    <row r="200" spans="1:7" ht="35.25" customHeight="1">
      <c r="A200" s="81" t="s">
        <v>73</v>
      </c>
      <c r="B200" s="81"/>
      <c r="C200" s="81"/>
      <c r="D200" s="81"/>
      <c r="E200" s="81"/>
      <c r="F200" s="81"/>
      <c r="G200" s="81"/>
    </row>
    <row r="201" spans="1:7" ht="71.25" customHeight="1">
      <c r="A201" s="13" t="s">
        <v>285</v>
      </c>
      <c r="B201" s="13" t="s">
        <v>214</v>
      </c>
      <c r="C201" s="14">
        <f>D201+E201+F201+G201</f>
        <v>212899.67</v>
      </c>
      <c r="D201" s="14">
        <v>11061.7</v>
      </c>
      <c r="E201" s="14">
        <v>94509.9</v>
      </c>
      <c r="F201" s="14">
        <v>55973.97</v>
      </c>
      <c r="G201" s="14">
        <v>51354.1</v>
      </c>
    </row>
    <row r="202" spans="1:7" ht="58.5" customHeight="1">
      <c r="A202" s="10" t="s">
        <v>250</v>
      </c>
      <c r="B202" s="10" t="s">
        <v>135</v>
      </c>
      <c r="C202" s="12"/>
      <c r="D202" s="12"/>
      <c r="E202" s="12"/>
      <c r="F202" s="12"/>
      <c r="G202" s="12"/>
    </row>
    <row r="203" spans="1:7" ht="96.75" customHeight="1">
      <c r="A203" s="74" t="s">
        <v>74</v>
      </c>
      <c r="B203" s="75"/>
      <c r="C203" s="75"/>
      <c r="D203" s="75"/>
      <c r="E203" s="75"/>
      <c r="F203" s="75"/>
      <c r="G203" s="76"/>
    </row>
    <row r="204" spans="1:7" ht="43.5" customHeight="1">
      <c r="A204" s="13" t="s">
        <v>51</v>
      </c>
      <c r="B204" s="13" t="s">
        <v>234</v>
      </c>
      <c r="C204" s="14">
        <f>D204+E204+F204+G204</f>
        <v>1827582.4</v>
      </c>
      <c r="D204" s="14">
        <v>71753.7</v>
      </c>
      <c r="E204" s="14">
        <v>1039871.5</v>
      </c>
      <c r="F204" s="14">
        <v>5155.8</v>
      </c>
      <c r="G204" s="14">
        <v>710801.4</v>
      </c>
    </row>
    <row r="205" spans="1:7" ht="92.25" customHeight="1">
      <c r="A205" s="10" t="s">
        <v>181</v>
      </c>
      <c r="B205" s="10" t="s">
        <v>75</v>
      </c>
      <c r="C205" s="12"/>
      <c r="D205" s="12"/>
      <c r="E205" s="12"/>
      <c r="F205" s="12"/>
      <c r="G205" s="12"/>
    </row>
    <row r="206" spans="1:7" ht="111.75" customHeight="1">
      <c r="A206" s="74" t="s">
        <v>38</v>
      </c>
      <c r="B206" s="75"/>
      <c r="C206" s="75"/>
      <c r="D206" s="75"/>
      <c r="E206" s="75"/>
      <c r="F206" s="75"/>
      <c r="G206" s="76"/>
    </row>
    <row r="207" spans="1:7" s="19" customFormat="1" ht="23.25" customHeight="1">
      <c r="A207" s="77" t="s">
        <v>161</v>
      </c>
      <c r="B207" s="77"/>
      <c r="C207" s="77"/>
      <c r="D207" s="77"/>
      <c r="E207" s="77"/>
      <c r="F207" s="77"/>
      <c r="G207" s="77"/>
    </row>
    <row r="208" spans="1:7" s="19" customFormat="1" ht="30.75" customHeight="1">
      <c r="A208" s="53" t="s">
        <v>162</v>
      </c>
      <c r="B208" s="53"/>
      <c r="C208" s="54">
        <f>C209+C212+C215</f>
        <v>397492.7</v>
      </c>
      <c r="D208" s="54">
        <f>D209+D212+D215</f>
        <v>169601</v>
      </c>
      <c r="E208" s="54">
        <f>E209+E212+E215</f>
        <v>101722.79999999999</v>
      </c>
      <c r="F208" s="54">
        <f>F209+F212+F215</f>
        <v>2911.046</v>
      </c>
      <c r="G208" s="54">
        <f>G209+G212+G215</f>
        <v>123257.854</v>
      </c>
    </row>
    <row r="209" spans="1:7" s="6" customFormat="1" ht="118.5" customHeight="1">
      <c r="A209" s="13" t="s">
        <v>39</v>
      </c>
      <c r="B209" s="13" t="s">
        <v>244</v>
      </c>
      <c r="C209" s="9">
        <f>D209+E209+F209+G209</f>
        <v>93166.4</v>
      </c>
      <c r="D209" s="14">
        <v>31900</v>
      </c>
      <c r="E209" s="14">
        <v>11279.7</v>
      </c>
      <c r="F209" s="14">
        <v>0</v>
      </c>
      <c r="G209" s="14">
        <v>49986.7</v>
      </c>
    </row>
    <row r="210" spans="1:7" s="6" customFormat="1" ht="53.25" customHeight="1">
      <c r="A210" s="24" t="s">
        <v>40</v>
      </c>
      <c r="B210" s="24" t="s">
        <v>211</v>
      </c>
      <c r="C210" s="32"/>
      <c r="D210" s="32"/>
      <c r="E210" s="32"/>
      <c r="F210" s="32"/>
      <c r="G210" s="32"/>
    </row>
    <row r="211" spans="1:7" s="6" customFormat="1" ht="232.5" customHeight="1">
      <c r="A211" s="81" t="s">
        <v>76</v>
      </c>
      <c r="B211" s="81"/>
      <c r="C211" s="81"/>
      <c r="D211" s="81"/>
      <c r="E211" s="81"/>
      <c r="F211" s="81"/>
      <c r="G211" s="81"/>
    </row>
    <row r="212" spans="1:7" s="6" customFormat="1" ht="75" customHeight="1">
      <c r="A212" s="13" t="s">
        <v>286</v>
      </c>
      <c r="B212" s="13" t="s">
        <v>6</v>
      </c>
      <c r="C212" s="14">
        <f>D212+E212+F212+G212</f>
        <v>81373.4</v>
      </c>
      <c r="D212" s="14">
        <v>0</v>
      </c>
      <c r="E212" s="14">
        <v>38400</v>
      </c>
      <c r="F212" s="14">
        <v>2911.046</v>
      </c>
      <c r="G212" s="14">
        <v>40062.354</v>
      </c>
    </row>
    <row r="213" spans="1:7" s="6" customFormat="1" ht="60.75" customHeight="1">
      <c r="A213" s="24" t="s">
        <v>88</v>
      </c>
      <c r="B213" s="24" t="s">
        <v>211</v>
      </c>
      <c r="C213" s="12"/>
      <c r="D213" s="12"/>
      <c r="E213" s="12"/>
      <c r="F213" s="12"/>
      <c r="G213" s="12"/>
    </row>
    <row r="214" spans="1:7" s="6" customFormat="1" ht="232.5" customHeight="1">
      <c r="A214" s="74" t="s">
        <v>7</v>
      </c>
      <c r="B214" s="75"/>
      <c r="C214" s="75"/>
      <c r="D214" s="75"/>
      <c r="E214" s="75"/>
      <c r="F214" s="75"/>
      <c r="G214" s="76"/>
    </row>
    <row r="215" spans="1:7" s="6" customFormat="1" ht="53.25" customHeight="1">
      <c r="A215" s="12"/>
      <c r="B215" s="13" t="s">
        <v>15</v>
      </c>
      <c r="C215" s="14">
        <f>D215+E215+F215+G215</f>
        <v>222952.90000000002</v>
      </c>
      <c r="D215" s="14">
        <v>137701</v>
      </c>
      <c r="E215" s="14">
        <v>52043.1</v>
      </c>
      <c r="F215" s="14">
        <v>0</v>
      </c>
      <c r="G215" s="14">
        <v>33208.8</v>
      </c>
    </row>
    <row r="216" spans="1:7" s="6" customFormat="1" ht="50.25" customHeight="1">
      <c r="A216" s="12"/>
      <c r="B216" s="24" t="s">
        <v>90</v>
      </c>
      <c r="C216" s="12"/>
      <c r="D216" s="12"/>
      <c r="E216" s="12"/>
      <c r="F216" s="12"/>
      <c r="G216" s="12"/>
    </row>
    <row r="217" spans="1:7" s="6" customFormat="1" ht="81.75" customHeight="1">
      <c r="A217" s="74" t="s">
        <v>16</v>
      </c>
      <c r="B217" s="75"/>
      <c r="C217" s="75"/>
      <c r="D217" s="75"/>
      <c r="E217" s="75"/>
      <c r="F217" s="75"/>
      <c r="G217" s="76"/>
    </row>
    <row r="218" spans="1:7" ht="22.5" customHeight="1">
      <c r="A218" s="77" t="s">
        <v>154</v>
      </c>
      <c r="B218" s="77"/>
      <c r="C218" s="77"/>
      <c r="D218" s="77"/>
      <c r="E218" s="77"/>
      <c r="F218" s="77"/>
      <c r="G218" s="77"/>
    </row>
    <row r="219" spans="1:7" ht="39" customHeight="1">
      <c r="A219" s="53" t="s">
        <v>162</v>
      </c>
      <c r="B219" s="53"/>
      <c r="C219" s="54">
        <f>C220+C223+C256+C226+C229+C232+C235+C239+C242+C245+C248</f>
        <v>701522.3600000001</v>
      </c>
      <c r="D219" s="54">
        <f>D220+D223+D256+D226+D229+D232+D235+D239+D242+D245+D248</f>
        <v>504567.61</v>
      </c>
      <c r="E219" s="54">
        <f>E220+E223+E256+E226+E229+E232+E235+E239+E242+E245+E248</f>
        <v>121481.88</v>
      </c>
      <c r="F219" s="54">
        <f>F220+F223+F256+F226+F229+F232+F235+F239+F242+F245+F248</f>
        <v>57583.8</v>
      </c>
      <c r="G219" s="54">
        <f>G220+G223+G256+G226+G229+G232+G235+G239+G242+G245+G248</f>
        <v>17889.07</v>
      </c>
    </row>
    <row r="220" spans="1:7" ht="62.25" customHeight="1">
      <c r="A220" s="13" t="s">
        <v>52</v>
      </c>
      <c r="B220" s="13" t="s">
        <v>153</v>
      </c>
      <c r="C220" s="14">
        <f>SUM(D220:G220)</f>
        <v>32865.91</v>
      </c>
      <c r="D220" s="14">
        <v>22862.61</v>
      </c>
      <c r="E220" s="14">
        <v>0</v>
      </c>
      <c r="F220" s="14">
        <v>10003.3</v>
      </c>
      <c r="G220" s="14">
        <v>0</v>
      </c>
    </row>
    <row r="221" spans="1:7" ht="43.5" customHeight="1">
      <c r="A221" s="24" t="s">
        <v>273</v>
      </c>
      <c r="B221" s="24" t="s">
        <v>78</v>
      </c>
      <c r="C221" s="25"/>
      <c r="D221" s="25"/>
      <c r="E221" s="25"/>
      <c r="F221" s="25"/>
      <c r="G221" s="25"/>
    </row>
    <row r="222" spans="1:7" ht="112.5" customHeight="1">
      <c r="A222" s="82" t="s">
        <v>77</v>
      </c>
      <c r="B222" s="83"/>
      <c r="C222" s="83"/>
      <c r="D222" s="83"/>
      <c r="E222" s="83"/>
      <c r="F222" s="83"/>
      <c r="G222" s="84"/>
    </row>
    <row r="223" spans="1:7" ht="82.5">
      <c r="A223" s="13" t="s">
        <v>155</v>
      </c>
      <c r="B223" s="43"/>
      <c r="C223" s="14">
        <f>SUM(D223:G223)</f>
        <v>174486.97</v>
      </c>
      <c r="D223" s="14">
        <v>173247.9</v>
      </c>
      <c r="E223" s="14">
        <v>0</v>
      </c>
      <c r="F223" s="14">
        <v>0</v>
      </c>
      <c r="G223" s="14">
        <v>1239.07</v>
      </c>
    </row>
    <row r="224" spans="1:7" ht="33.75" customHeight="1">
      <c r="A224" s="10" t="s">
        <v>41</v>
      </c>
      <c r="B224" s="24" t="s">
        <v>276</v>
      </c>
      <c r="C224" s="18"/>
      <c r="D224" s="18"/>
      <c r="E224" s="18"/>
      <c r="F224" s="18"/>
      <c r="G224" s="18"/>
    </row>
    <row r="225" spans="1:7" ht="23.25" customHeight="1">
      <c r="A225" s="82" t="s">
        <v>253</v>
      </c>
      <c r="B225" s="83"/>
      <c r="C225" s="83"/>
      <c r="D225" s="83"/>
      <c r="E225" s="83"/>
      <c r="F225" s="83"/>
      <c r="G225" s="84"/>
    </row>
    <row r="226" spans="1:7" ht="72.75" customHeight="1">
      <c r="A226" s="13"/>
      <c r="B226" s="13" t="s">
        <v>145</v>
      </c>
      <c r="C226" s="14">
        <f>SUM(D226:G226)</f>
        <v>11608.4</v>
      </c>
      <c r="D226" s="14">
        <v>0</v>
      </c>
      <c r="E226" s="14">
        <v>11608.4</v>
      </c>
      <c r="F226" s="14">
        <v>0</v>
      </c>
      <c r="G226" s="14">
        <v>0</v>
      </c>
    </row>
    <row r="227" spans="1:7" ht="158.25" customHeight="1">
      <c r="A227" s="24"/>
      <c r="B227" s="24" t="s">
        <v>80</v>
      </c>
      <c r="C227" s="39"/>
      <c r="D227" s="39"/>
      <c r="E227" s="40"/>
      <c r="F227" s="40"/>
      <c r="G227" s="40"/>
    </row>
    <row r="228" spans="1:7" ht="139.5" customHeight="1">
      <c r="A228" s="81" t="s">
        <v>79</v>
      </c>
      <c r="B228" s="94"/>
      <c r="C228" s="94"/>
      <c r="D228" s="94"/>
      <c r="E228" s="94"/>
      <c r="F228" s="94"/>
      <c r="G228" s="94"/>
    </row>
    <row r="229" spans="1:7" ht="102" customHeight="1">
      <c r="A229" s="26" t="s">
        <v>42</v>
      </c>
      <c r="B229" s="59"/>
      <c r="C229" s="30">
        <f>SUM(D229:G229)</f>
        <v>5464.7</v>
      </c>
      <c r="D229" s="30">
        <v>5464.7</v>
      </c>
      <c r="E229" s="30">
        <v>0</v>
      </c>
      <c r="F229" s="30">
        <v>0</v>
      </c>
      <c r="G229" s="30">
        <v>0</v>
      </c>
    </row>
    <row r="230" spans="1:7" ht="36" customHeight="1">
      <c r="A230" s="10" t="s">
        <v>44</v>
      </c>
      <c r="B230" s="10" t="s">
        <v>45</v>
      </c>
      <c r="C230" s="59"/>
      <c r="D230" s="23"/>
      <c r="E230" s="23"/>
      <c r="F230" s="23"/>
      <c r="G230" s="23"/>
    </row>
    <row r="231" spans="1:7" ht="20.25" customHeight="1">
      <c r="A231" s="81" t="s">
        <v>46</v>
      </c>
      <c r="B231" s="94"/>
      <c r="C231" s="94"/>
      <c r="D231" s="94"/>
      <c r="E231" s="94"/>
      <c r="F231" s="94"/>
      <c r="G231" s="94"/>
    </row>
    <row r="232" spans="1:7" ht="102.75" customHeight="1">
      <c r="A232" s="26" t="s">
        <v>43</v>
      </c>
      <c r="B232" s="26" t="s">
        <v>81</v>
      </c>
      <c r="C232" s="14">
        <f>SUM(D232:G232)</f>
        <v>37813</v>
      </c>
      <c r="D232" s="14">
        <v>0</v>
      </c>
      <c r="E232" s="14">
        <v>1528</v>
      </c>
      <c r="F232" s="14">
        <v>36285</v>
      </c>
      <c r="G232" s="14">
        <v>0</v>
      </c>
    </row>
    <row r="233" spans="1:7" ht="67.5" customHeight="1">
      <c r="A233" s="10" t="s">
        <v>186</v>
      </c>
      <c r="B233" s="10" t="s">
        <v>82</v>
      </c>
      <c r="C233" s="21"/>
      <c r="D233" s="21"/>
      <c r="E233" s="21"/>
      <c r="F233" s="21"/>
      <c r="G233" s="21"/>
    </row>
    <row r="234" spans="1:7" ht="24.75" customHeight="1">
      <c r="A234" s="81" t="s">
        <v>83</v>
      </c>
      <c r="B234" s="94"/>
      <c r="C234" s="94"/>
      <c r="D234" s="94"/>
      <c r="E234" s="94"/>
      <c r="F234" s="94"/>
      <c r="G234" s="94"/>
    </row>
    <row r="235" spans="1:7" ht="60" customHeight="1">
      <c r="A235" s="12"/>
      <c r="B235" s="13" t="s">
        <v>146</v>
      </c>
      <c r="C235" s="14">
        <f>SUM(D235:G235)</f>
        <v>8962</v>
      </c>
      <c r="D235" s="14">
        <v>0</v>
      </c>
      <c r="E235" s="14">
        <v>2632</v>
      </c>
      <c r="F235" s="14">
        <v>0</v>
      </c>
      <c r="G235" s="14">
        <v>6330</v>
      </c>
    </row>
    <row r="236" spans="1:7" ht="120.75" customHeight="1">
      <c r="A236" s="25"/>
      <c r="B236" s="24" t="s">
        <v>84</v>
      </c>
      <c r="C236" s="41"/>
      <c r="D236" s="41"/>
      <c r="E236" s="41"/>
      <c r="F236" s="41"/>
      <c r="G236" s="41"/>
    </row>
    <row r="237" spans="1:7" ht="245.25" customHeight="1">
      <c r="A237" s="82" t="s">
        <v>85</v>
      </c>
      <c r="B237" s="83"/>
      <c r="C237" s="83"/>
      <c r="D237" s="83"/>
      <c r="E237" s="83"/>
      <c r="F237" s="83"/>
      <c r="G237" s="84"/>
    </row>
    <row r="238" spans="1:7" ht="202.5" customHeight="1">
      <c r="A238" s="87" t="s">
        <v>86</v>
      </c>
      <c r="B238" s="88"/>
      <c r="C238" s="88"/>
      <c r="D238" s="88"/>
      <c r="E238" s="88"/>
      <c r="F238" s="88"/>
      <c r="G238" s="89"/>
    </row>
    <row r="239" spans="1:7" ht="82.5" customHeight="1">
      <c r="A239" s="26" t="s">
        <v>53</v>
      </c>
      <c r="B239" s="26" t="s">
        <v>156</v>
      </c>
      <c r="C239" s="30">
        <f>D239+E239+F239+G239</f>
        <v>107746.4</v>
      </c>
      <c r="D239" s="30">
        <v>96000</v>
      </c>
      <c r="E239" s="30">
        <v>11746.4</v>
      </c>
      <c r="F239" s="30">
        <v>0</v>
      </c>
      <c r="G239" s="30">
        <v>0</v>
      </c>
    </row>
    <row r="240" spans="1:7" ht="110.25" customHeight="1">
      <c r="A240" s="24" t="s">
        <v>186</v>
      </c>
      <c r="B240" s="24" t="s">
        <v>291</v>
      </c>
      <c r="C240" s="41"/>
      <c r="D240" s="41"/>
      <c r="E240" s="41"/>
      <c r="F240" s="41"/>
      <c r="G240" s="41"/>
    </row>
    <row r="241" spans="1:7" ht="183" customHeight="1">
      <c r="A241" s="81" t="s">
        <v>18</v>
      </c>
      <c r="B241" s="81"/>
      <c r="C241" s="81"/>
      <c r="D241" s="81"/>
      <c r="E241" s="81"/>
      <c r="F241" s="81"/>
      <c r="G241" s="81"/>
    </row>
    <row r="242" spans="1:7" ht="52.5" customHeight="1">
      <c r="A242" s="33"/>
      <c r="B242" s="26" t="s">
        <v>242</v>
      </c>
      <c r="C242" s="30">
        <f>D242+E242+F242+G242</f>
        <v>33284.3</v>
      </c>
      <c r="D242" s="30">
        <v>0</v>
      </c>
      <c r="E242" s="30">
        <v>25993.8</v>
      </c>
      <c r="F242" s="30">
        <v>7290.5</v>
      </c>
      <c r="G242" s="30">
        <v>0</v>
      </c>
    </row>
    <row r="243" spans="1:7" ht="53.25" customHeight="1">
      <c r="A243" s="10"/>
      <c r="B243" s="10" t="s">
        <v>212</v>
      </c>
      <c r="C243" s="12"/>
      <c r="D243" s="12"/>
      <c r="E243" s="12"/>
      <c r="F243" s="12"/>
      <c r="G243" s="12"/>
    </row>
    <row r="244" spans="1:7" ht="161.25" customHeight="1">
      <c r="A244" s="74" t="s">
        <v>87</v>
      </c>
      <c r="B244" s="75"/>
      <c r="C244" s="75"/>
      <c r="D244" s="75"/>
      <c r="E244" s="75"/>
      <c r="F244" s="75"/>
      <c r="G244" s="76"/>
    </row>
    <row r="245" spans="1:7" ht="109.5" customHeight="1">
      <c r="A245" s="26" t="s">
        <v>54</v>
      </c>
      <c r="B245" s="26" t="s">
        <v>235</v>
      </c>
      <c r="C245" s="14">
        <f>D245+E245+F245+G245</f>
        <v>83943.28</v>
      </c>
      <c r="D245" s="30">
        <v>49632.3</v>
      </c>
      <c r="E245" s="30">
        <v>28693.98</v>
      </c>
      <c r="F245" s="30">
        <v>4005</v>
      </c>
      <c r="G245" s="30">
        <v>1612</v>
      </c>
    </row>
    <row r="246" spans="1:7" ht="50.25" customHeight="1">
      <c r="A246" s="24" t="s">
        <v>88</v>
      </c>
      <c r="B246" s="10" t="s">
        <v>211</v>
      </c>
      <c r="C246" s="12"/>
      <c r="D246" s="12"/>
      <c r="E246" s="12"/>
      <c r="F246" s="12"/>
      <c r="G246" s="12"/>
    </row>
    <row r="247" spans="1:7" ht="239.25" customHeight="1">
      <c r="A247" s="74" t="s">
        <v>89</v>
      </c>
      <c r="B247" s="75"/>
      <c r="C247" s="75"/>
      <c r="D247" s="75"/>
      <c r="E247" s="75"/>
      <c r="F247" s="75"/>
      <c r="G247" s="76"/>
    </row>
    <row r="248" spans="1:7" ht="56.25" customHeight="1">
      <c r="A248" s="12"/>
      <c r="B248" s="26" t="s">
        <v>240</v>
      </c>
      <c r="C248" s="14">
        <f>D248+E248+F248+G248</f>
        <v>82975.9</v>
      </c>
      <c r="D248" s="14">
        <v>34988.6</v>
      </c>
      <c r="E248" s="14">
        <v>39279.3</v>
      </c>
      <c r="F248" s="14">
        <v>0</v>
      </c>
      <c r="G248" s="14">
        <v>8708</v>
      </c>
    </row>
    <row r="249" spans="1:7" ht="43.5" customHeight="1">
      <c r="A249" s="12"/>
      <c r="B249" s="10" t="s">
        <v>90</v>
      </c>
      <c r="C249" s="12"/>
      <c r="D249" s="12"/>
      <c r="E249" s="12"/>
      <c r="F249" s="12"/>
      <c r="G249" s="12"/>
    </row>
    <row r="250" spans="1:7" ht="148.5" customHeight="1">
      <c r="A250" s="74" t="s">
        <v>57</v>
      </c>
      <c r="B250" s="75"/>
      <c r="C250" s="75"/>
      <c r="D250" s="75"/>
      <c r="E250" s="75"/>
      <c r="F250" s="75"/>
      <c r="G250" s="76"/>
    </row>
    <row r="251" spans="1:7" s="3" customFormat="1" ht="30" customHeight="1">
      <c r="A251" s="77" t="s">
        <v>173</v>
      </c>
      <c r="B251" s="77"/>
      <c r="C251" s="77"/>
      <c r="D251" s="77"/>
      <c r="E251" s="77"/>
      <c r="F251" s="77"/>
      <c r="G251" s="77"/>
    </row>
    <row r="252" spans="1:7" s="3" customFormat="1" ht="36.75" customHeight="1">
      <c r="A252" s="53" t="s">
        <v>162</v>
      </c>
      <c r="B252" s="66"/>
      <c r="C252" s="54">
        <f>C253+C259+C256+C268+C265</f>
        <v>366220.887</v>
      </c>
      <c r="D252" s="54">
        <f>D253+D259+D256+D268+D265</f>
        <v>291848.2</v>
      </c>
      <c r="E252" s="54">
        <f>E253+E259+E256+E268+E265</f>
        <v>74372.68699999999</v>
      </c>
      <c r="F252" s="54">
        <f>F253+F259+F256+F268+F265</f>
        <v>0</v>
      </c>
      <c r="G252" s="54">
        <f>G253+G259+G256+G268+G265</f>
        <v>0</v>
      </c>
    </row>
    <row r="253" spans="1:7" s="3" customFormat="1" ht="36.75" customHeight="1">
      <c r="A253" s="13" t="s">
        <v>201</v>
      </c>
      <c r="B253" s="13"/>
      <c r="C253" s="21">
        <f>SUM(D253:G253)</f>
        <v>169476.7</v>
      </c>
      <c r="D253" s="21">
        <v>169476.7</v>
      </c>
      <c r="E253" s="14">
        <v>0</v>
      </c>
      <c r="F253" s="14">
        <v>0</v>
      </c>
      <c r="G253" s="14">
        <v>0</v>
      </c>
    </row>
    <row r="254" spans="1:7" s="3" customFormat="1" ht="36.75" customHeight="1">
      <c r="A254" s="10" t="s">
        <v>260</v>
      </c>
      <c r="B254" s="10" t="s">
        <v>261</v>
      </c>
      <c r="C254" s="28"/>
      <c r="D254" s="28"/>
      <c r="E254" s="21"/>
      <c r="F254" s="21"/>
      <c r="G254" s="21"/>
    </row>
    <row r="255" spans="1:7" s="3" customFormat="1" ht="23.25" customHeight="1">
      <c r="A255" s="78" t="s">
        <v>262</v>
      </c>
      <c r="B255" s="79"/>
      <c r="C255" s="79"/>
      <c r="D255" s="79"/>
      <c r="E255" s="79"/>
      <c r="F255" s="79"/>
      <c r="G255" s="80"/>
    </row>
    <row r="256" spans="1:7" ht="58.5" customHeight="1">
      <c r="A256" s="13" t="s">
        <v>296</v>
      </c>
      <c r="B256" s="23"/>
      <c r="C256" s="14">
        <f>SUM(D256:G256)</f>
        <v>122371.5</v>
      </c>
      <c r="D256" s="14">
        <v>122371.5</v>
      </c>
      <c r="E256" s="14">
        <v>0</v>
      </c>
      <c r="F256" s="14">
        <v>0</v>
      </c>
      <c r="G256" s="14">
        <v>0</v>
      </c>
    </row>
    <row r="257" spans="1:7" ht="69" customHeight="1">
      <c r="A257" s="10" t="s">
        <v>199</v>
      </c>
      <c r="B257" s="10" t="s">
        <v>200</v>
      </c>
      <c r="C257" s="14"/>
      <c r="D257" s="14"/>
      <c r="E257" s="14"/>
      <c r="F257" s="14"/>
      <c r="G257" s="14"/>
    </row>
    <row r="258" spans="1:7" ht="34.5" customHeight="1">
      <c r="A258" s="82" t="s">
        <v>297</v>
      </c>
      <c r="B258" s="83"/>
      <c r="C258" s="83"/>
      <c r="D258" s="83"/>
      <c r="E258" s="83"/>
      <c r="F258" s="83"/>
      <c r="G258" s="84"/>
    </row>
    <row r="259" spans="1:7" s="4" customFormat="1" ht="57" customHeight="1">
      <c r="A259" s="13" t="s">
        <v>292</v>
      </c>
      <c r="B259" s="13" t="s">
        <v>241</v>
      </c>
      <c r="C259" s="9">
        <f>D259+E259+F259+G259</f>
        <v>68179.9</v>
      </c>
      <c r="D259" s="9">
        <v>0</v>
      </c>
      <c r="E259" s="9">
        <v>68179.9</v>
      </c>
      <c r="F259" s="9">
        <v>0</v>
      </c>
      <c r="G259" s="9">
        <v>0</v>
      </c>
    </row>
    <row r="260" spans="1:7" s="4" customFormat="1" ht="119.25" customHeight="1">
      <c r="A260" s="10" t="s">
        <v>293</v>
      </c>
      <c r="B260" s="24" t="s">
        <v>58</v>
      </c>
      <c r="C260" s="42"/>
      <c r="D260" s="42"/>
      <c r="E260" s="42"/>
      <c r="F260" s="42"/>
      <c r="G260" s="42"/>
    </row>
    <row r="261" s="4" customFormat="1" ht="60.75" customHeight="1" hidden="1"/>
    <row r="262" spans="1:7" s="4" customFormat="1" ht="60.75" customHeight="1" hidden="1">
      <c r="A262" s="68"/>
      <c r="B262" s="69"/>
      <c r="C262" s="69"/>
      <c r="D262" s="69"/>
      <c r="E262" s="69"/>
      <c r="F262" s="69"/>
      <c r="G262" s="70"/>
    </row>
    <row r="263" spans="1:7" s="4" customFormat="1" ht="255.75" customHeight="1">
      <c r="A263" s="82" t="s">
        <v>56</v>
      </c>
      <c r="B263" s="83"/>
      <c r="C263" s="83"/>
      <c r="D263" s="83"/>
      <c r="E263" s="83"/>
      <c r="F263" s="83"/>
      <c r="G263" s="84"/>
    </row>
    <row r="264" spans="1:7" s="4" customFormat="1" ht="59.25" customHeight="1">
      <c r="A264" s="87" t="s">
        <v>2</v>
      </c>
      <c r="B264" s="88"/>
      <c r="C264" s="88"/>
      <c r="D264" s="88"/>
      <c r="E264" s="88"/>
      <c r="F264" s="88"/>
      <c r="G264" s="89"/>
    </row>
    <row r="265" spans="1:7" ht="105.75" customHeight="1">
      <c r="A265" s="13" t="s">
        <v>292</v>
      </c>
      <c r="B265" s="13" t="s">
        <v>287</v>
      </c>
      <c r="C265" s="34">
        <f>D265+E265+F265+G265</f>
        <v>990</v>
      </c>
      <c r="D265" s="34">
        <v>0</v>
      </c>
      <c r="E265" s="34">
        <v>990</v>
      </c>
      <c r="F265" s="34">
        <v>0</v>
      </c>
      <c r="G265" s="34">
        <v>0</v>
      </c>
    </row>
    <row r="266" spans="1:7" ht="62.25" customHeight="1">
      <c r="A266" s="10" t="s">
        <v>293</v>
      </c>
      <c r="B266" s="10" t="s">
        <v>4</v>
      </c>
      <c r="C266" s="18"/>
      <c r="D266" s="18"/>
      <c r="E266" s="18"/>
      <c r="F266" s="18"/>
      <c r="G266" s="18"/>
    </row>
    <row r="267" spans="1:7" ht="192" customHeight="1">
      <c r="A267" s="78" t="s">
        <v>5</v>
      </c>
      <c r="B267" s="79"/>
      <c r="C267" s="79"/>
      <c r="D267" s="79"/>
      <c r="E267" s="79"/>
      <c r="F267" s="79"/>
      <c r="G267" s="80"/>
    </row>
    <row r="268" spans="2:7" ht="57.75" customHeight="1">
      <c r="B268" s="13" t="s">
        <v>129</v>
      </c>
      <c r="C268" s="9">
        <f>D268+E268+F268+G268</f>
        <v>5202.787</v>
      </c>
      <c r="D268" s="34">
        <v>0</v>
      </c>
      <c r="E268" s="34">
        <v>5202.787</v>
      </c>
      <c r="F268" s="34">
        <v>0</v>
      </c>
      <c r="G268" s="34">
        <v>0</v>
      </c>
    </row>
    <row r="269" spans="2:7" ht="38.25" customHeight="1">
      <c r="B269" s="10" t="s">
        <v>182</v>
      </c>
      <c r="C269" s="18"/>
      <c r="D269" s="18"/>
      <c r="E269" s="18"/>
      <c r="F269" s="18"/>
      <c r="G269" s="18"/>
    </row>
    <row r="270" spans="1:7" ht="260.25" customHeight="1">
      <c r="A270" s="81" t="s">
        <v>3</v>
      </c>
      <c r="B270" s="94"/>
      <c r="C270" s="94"/>
      <c r="D270" s="94"/>
      <c r="E270" s="94"/>
      <c r="F270" s="94"/>
      <c r="G270" s="94"/>
    </row>
  </sheetData>
  <sheetProtection/>
  <mergeCells count="102">
    <mergeCell ref="A53:G53"/>
    <mergeCell ref="A127:G127"/>
    <mergeCell ref="A78:G78"/>
    <mergeCell ref="A77:G77"/>
    <mergeCell ref="A90:G90"/>
    <mergeCell ref="A105:G105"/>
    <mergeCell ref="A197:G197"/>
    <mergeCell ref="A207:G207"/>
    <mergeCell ref="A164:G164"/>
    <mergeCell ref="A182:G182"/>
    <mergeCell ref="A154:G154"/>
    <mergeCell ref="A62:G62"/>
    <mergeCell ref="A136:G136"/>
    <mergeCell ref="C1:G1"/>
    <mergeCell ref="A116:G116"/>
    <mergeCell ref="A47:G47"/>
    <mergeCell ref="A44:G44"/>
    <mergeCell ref="A15:G15"/>
    <mergeCell ref="A26:G26"/>
    <mergeCell ref="A29:G29"/>
    <mergeCell ref="A71:G71"/>
    <mergeCell ref="A23:G23"/>
    <mergeCell ref="A50:G50"/>
    <mergeCell ref="C2:G2"/>
    <mergeCell ref="A74:G74"/>
    <mergeCell ref="A3:G3"/>
    <mergeCell ref="A11:G11"/>
    <mergeCell ref="A39:G39"/>
    <mergeCell ref="A40:G40"/>
    <mergeCell ref="B5:B6"/>
    <mergeCell ref="C5:C6"/>
    <mergeCell ref="D5:G5"/>
    <mergeCell ref="A16:G16"/>
    <mergeCell ref="A56:G56"/>
    <mergeCell ref="A255:G255"/>
    <mergeCell ref="A145:G145"/>
    <mergeCell ref="A139:G139"/>
    <mergeCell ref="A142:G142"/>
    <mergeCell ref="A113:G113"/>
    <mergeCell ref="A133:G133"/>
    <mergeCell ref="A203:G203"/>
    <mergeCell ref="A231:G231"/>
    <mergeCell ref="A148:G148"/>
    <mergeCell ref="A270:G270"/>
    <mergeCell ref="A167:G167"/>
    <mergeCell ref="A241:G241"/>
    <mergeCell ref="A211:G211"/>
    <mergeCell ref="A237:G237"/>
    <mergeCell ref="A247:G247"/>
    <mergeCell ref="A264:G264"/>
    <mergeCell ref="A179:G179"/>
    <mergeCell ref="A244:G244"/>
    <mergeCell ref="A263:G263"/>
    <mergeCell ref="A251:G251"/>
    <mergeCell ref="A222:G222"/>
    <mergeCell ref="A194:G194"/>
    <mergeCell ref="A228:G228"/>
    <mergeCell ref="A238:G238"/>
    <mergeCell ref="A176:G176"/>
    <mergeCell ref="A250:G250"/>
    <mergeCell ref="A200:G200"/>
    <mergeCell ref="A218:G218"/>
    <mergeCell ref="A188:G188"/>
    <mergeCell ref="A20:G20"/>
    <mergeCell ref="A66:G66"/>
    <mergeCell ref="A93:G93"/>
    <mergeCell ref="A81:G81"/>
    <mergeCell ref="A89:G89"/>
    <mergeCell ref="A234:G234"/>
    <mergeCell ref="A110:G110"/>
    <mergeCell ref="A120:G120"/>
    <mergeCell ref="A185:G185"/>
    <mergeCell ref="A96:G96"/>
    <mergeCell ref="A124:G124"/>
    <mergeCell ref="A88:G88"/>
    <mergeCell ref="A191:G191"/>
    <mergeCell ref="A168:G168"/>
    <mergeCell ref="A161:G161"/>
    <mergeCell ref="A155:G155"/>
    <mergeCell ref="A173:G173"/>
    <mergeCell ref="A99:G99"/>
    <mergeCell ref="A151:G151"/>
    <mergeCell ref="A119:G119"/>
    <mergeCell ref="A258:G258"/>
    <mergeCell ref="A5:A6"/>
    <mergeCell ref="A225:G225"/>
    <mergeCell ref="A59:G59"/>
    <mergeCell ref="A84:G84"/>
    <mergeCell ref="A65:G65"/>
    <mergeCell ref="A206:G206"/>
    <mergeCell ref="A87:G87"/>
    <mergeCell ref="A106:G106"/>
    <mergeCell ref="A30:G30"/>
    <mergeCell ref="A67:G67"/>
    <mergeCell ref="A267:G267"/>
    <mergeCell ref="A214:G214"/>
    <mergeCell ref="A102:G102"/>
    <mergeCell ref="A33:G33"/>
    <mergeCell ref="A36:G36"/>
    <mergeCell ref="A217:G217"/>
    <mergeCell ref="A158:G158"/>
    <mergeCell ref="A130:G130"/>
  </mergeCells>
  <hyperlinks>
    <hyperlink ref="A156" r:id="rId1" display="consultantplus://offline/ref=1CF5036495F9A3A48A340286EB12F7274CD7D0D604D8740AC3D08EDE404E3F5F6B462961F0B986E8E5d1L"/>
  </hyperlinks>
  <printOptions horizontalCentered="1"/>
  <pageMargins left="0.1968503937007874" right="0.1968503937007874" top="0.4724409448818898" bottom="0.35433070866141736" header="0.31496062992125984" footer="0.5118110236220472"/>
  <pageSetup horizontalDpi="600" verticalDpi="600" orientation="portrait" paperSize="9" scale="61" r:id="rId2"/>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4:E14"/>
  <sheetViews>
    <sheetView zoomScalePageLayoutView="0" workbookViewId="0" topLeftCell="A1">
      <selection activeCell="A34" sqref="A34"/>
    </sheetView>
  </sheetViews>
  <sheetFormatPr defaultColWidth="9.00390625" defaultRowHeight="12.75"/>
  <cols>
    <col min="1" max="1" width="27.00390625" style="0" customWidth="1"/>
    <col min="3" max="4" width="10.875" style="0" customWidth="1"/>
    <col min="5" max="5" width="11.875" style="0" customWidth="1"/>
  </cols>
  <sheetData>
    <row r="4" ht="12.75">
      <c r="B4">
        <f>SUM(B5:E5)</f>
        <v>5116952</v>
      </c>
    </row>
    <row r="5" spans="2:5" ht="12.75">
      <c r="B5">
        <v>2543855</v>
      </c>
      <c r="C5">
        <v>1426615</v>
      </c>
      <c r="D5">
        <v>43591</v>
      </c>
      <c r="E5">
        <v>1102891</v>
      </c>
    </row>
    <row r="6" spans="1:5" ht="18.75">
      <c r="A6" t="s">
        <v>165</v>
      </c>
      <c r="B6" s="1">
        <f>SUM(B8,B12,B16,B19,B25,B28,B31,B34,B37,B41,B62,B65,B68,B70)</f>
        <v>0</v>
      </c>
      <c r="C6" s="1">
        <f>SUM(C8,C12,C16,C19,C25,C28,C31,C34,C37,C41,C62,C65,C68,C70)</f>
        <v>0</v>
      </c>
      <c r="D6" s="1">
        <f>SUM(D8,D12,D16,D19,D25,D28,D31,D34,D37,D41,D62,D65,D68,D70)</f>
        <v>0</v>
      </c>
      <c r="E6" s="1">
        <f>SUM(E8,E12,E16,E19,E25,E28,E31,E34,E37,E41,E62,E65,E68,E70)</f>
        <v>0</v>
      </c>
    </row>
    <row r="7" ht="12.75">
      <c r="A7" t="s">
        <v>158</v>
      </c>
    </row>
    <row r="8" ht="12.75">
      <c r="A8" t="s">
        <v>167</v>
      </c>
    </row>
    <row r="9" ht="12.75">
      <c r="A9" t="s">
        <v>166</v>
      </c>
    </row>
    <row r="10" ht="12.75">
      <c r="A10" t="s">
        <v>159</v>
      </c>
    </row>
    <row r="11" ht="12.75">
      <c r="A11" t="s">
        <v>160</v>
      </c>
    </row>
    <row r="12" ht="12.75">
      <c r="A12" t="s">
        <v>161</v>
      </c>
    </row>
    <row r="13" ht="12.75">
      <c r="A13" t="s">
        <v>172</v>
      </c>
    </row>
    <row r="14" ht="12.75">
      <c r="A14" t="s">
        <v>157</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3" sqref="C33"/>
    </sheetView>
  </sheetViews>
  <sheetFormatPr defaultColWidth="9.00390625" defaultRowHeight="12.75"/>
  <cols>
    <col min="1" max="1" width="24.25390625" style="0" customWidth="1"/>
    <col min="2" max="2" width="20.25390625" style="0" customWidth="1"/>
    <col min="3" max="3" width="20.625" style="0" customWidth="1"/>
    <col min="4" max="4" width="20.125" style="0" customWidth="1"/>
    <col min="5" max="5" width="14.75390625" style="0" bestFit="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 КО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Сорокин</dc:creator>
  <cp:keywords/>
  <dc:description/>
  <cp:lastModifiedBy>Мужичкова Елена Владимировна</cp:lastModifiedBy>
  <cp:lastPrinted>2013-03-25T13:41:13Z</cp:lastPrinted>
  <dcterms:created xsi:type="dcterms:W3CDTF">2005-02-09T06:42:34Z</dcterms:created>
  <dcterms:modified xsi:type="dcterms:W3CDTF">2013-03-29T08:34:21Z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